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lepetit\Documents\Patrick\Maïali\"/>
    </mc:Choice>
  </mc:AlternateContent>
  <xr:revisionPtr revIDLastSave="0" documentId="13_ncr:1_{E5A724EF-CFBA-472C-89AE-71B14067531E}" xr6:coauthVersionLast="47" xr6:coauthVersionMax="47" xr10:uidLastSave="{00000000-0000-0000-0000-000000000000}"/>
  <bookViews>
    <workbookView xWindow="-120" yWindow="-120" windowWidth="29040" windowHeight="15720" tabRatio="149" xr2:uid="{6642E4D5-7733-4F42-A3A1-063F5F12025B}"/>
  </bookViews>
  <sheets>
    <sheet name="Ecran" sheetId="1" r:id="rId1"/>
  </sheets>
  <definedNames>
    <definedName name="_xlnm._FilterDatabase" localSheetId="0" hidden="1">Ecran!$N$1:$Y$43</definedName>
    <definedName name="Activite">Ecran!$O$11</definedName>
    <definedName name="Adres1">Ecran!$D$17</definedName>
    <definedName name="Adres2">Ecran!$D$18</definedName>
    <definedName name="Age">Ecran!$O$6</definedName>
    <definedName name="AnnCAC">Ecran!$O$17</definedName>
    <definedName name="AnnNa">Ecran!$O$5</definedName>
    <definedName name="ANTEORACQ">Ecran!$O$26</definedName>
    <definedName name="ANTEORPRE">Ecran!$O$27</definedName>
    <definedName name="Assurance">Ecran!$O$43</definedName>
    <definedName name="CACMed">Ecran!$D$31</definedName>
    <definedName name="CatAss">Ecran!$P$43</definedName>
    <definedName name="CatCSA">Ecran!$P$41</definedName>
    <definedName name="CatFFE">Ecran!$P$42</definedName>
    <definedName name="CatMai">Ecran!$P$40</definedName>
    <definedName name="Citoye">Ecran!$O$8</definedName>
    <definedName name="CodPos">Ecran!$D$19</definedName>
    <definedName name="ComAdh">Ecran!$D$33</definedName>
    <definedName name="CotAss">Ecran!$S$13</definedName>
    <definedName name="CotCSA">Ecran!$S$10</definedName>
    <definedName name="CotFFE">Ecran!$S$12</definedName>
    <definedName name="Cotisation_1_1">Ecran!$T$9</definedName>
    <definedName name="Cotisation_1_2">Ecran!$U$9</definedName>
    <definedName name="Cotisation_1_3">Ecran!$V$9</definedName>
    <definedName name="Cotisation_1_4">Ecran!$W$9</definedName>
    <definedName name="Cotisation_2_1">Ecran!$T$10</definedName>
    <definedName name="Cotisation_2_2">Ecran!$U$10</definedName>
    <definedName name="Cotisation_2_3">Ecran!$V$10</definedName>
    <definedName name="Cotisation_2_4">Ecran!$W$10</definedName>
    <definedName name="Cotisation_3_1">Ecran!$T$12</definedName>
    <definedName name="Cotisation_3_2">Ecran!$U$12</definedName>
    <definedName name="Cotisation_3_3">Ecran!$V$12</definedName>
    <definedName name="Cotisation_3_4">Ecran!$W$12</definedName>
    <definedName name="Cotisation_4_1">Ecran!$T$13</definedName>
    <definedName name="Cotisation_4_2">Ecran!$U$13</definedName>
    <definedName name="Cotisation_4_3">Ecran!$V$13</definedName>
    <definedName name="Cotisation_4_4">Ecran!$W$13</definedName>
    <definedName name="Cotisation_4_5">Ecran!$X$13</definedName>
    <definedName name="Cotisation_4_6">Ecran!$Y$13</definedName>
    <definedName name="CotMai">Ecran!$S$9</definedName>
    <definedName name="FFESSM">Ecran!$O$12</definedName>
    <definedName name="InitiateurACQ">Ecran!$O$30</definedName>
    <definedName name="InitiateurPRE">Ecran!$O$31</definedName>
    <definedName name="JouCAC">Ecran!$O$15</definedName>
    <definedName name="JouNa">Ecran!$O$3</definedName>
    <definedName name="LeFixe">Ecran!$D$23</definedName>
    <definedName name="LEmail">Ecran!$D$22</definedName>
    <definedName name="Level_1_1_1">Ecran!$O$19</definedName>
    <definedName name="Level_1_1_2">Ecran!$O$21</definedName>
    <definedName name="Level_1_1_3">Ecran!$O$23</definedName>
    <definedName name="Level_1_1_4">Ecran!$O$25</definedName>
    <definedName name="Level_1_2_1">Ecran!$O$18</definedName>
    <definedName name="Level_1_2_2">Ecran!$O$20</definedName>
    <definedName name="Level_1_2_3">Ecran!$O$22</definedName>
    <definedName name="Level_1_2_4">Ecran!$O$24</definedName>
    <definedName name="Level_2_1_1">Ecran!$O$33</definedName>
    <definedName name="Level_2_2_1">Ecran!$O$32</definedName>
    <definedName name="Level_3_1_1">Ecran!$O$35</definedName>
    <definedName name="Level_3_2_1">Ecran!$O$34</definedName>
    <definedName name="LGenre">Ecran!$O$7</definedName>
    <definedName name="Licenc">Ecran!$E$6</definedName>
    <definedName name="LieuNa">Ecran!$E$5</definedName>
    <definedName name="LVille">Ecran!$D$20</definedName>
    <definedName name="MoiCAC">Ecran!$O$16</definedName>
    <definedName name="MoiNa">Ecran!$O$4</definedName>
    <definedName name="NomJeu">Ecran!$E$2</definedName>
    <definedName name="Participation">Ecran!$O$39</definedName>
    <definedName name="PerNom">Ecran!$E$1</definedName>
    <definedName name="PhoAdh">Ecran!$O$36</definedName>
    <definedName name="Portab">Ecran!$D$24</definedName>
    <definedName name="Prenom">Ecran!$E$3</definedName>
    <definedName name="PrevLi">Ecran!$O$14</definedName>
    <definedName name="PrevNo">Ecran!$D$26</definedName>
    <definedName name="PrevPo">Ecran!$D$29</definedName>
    <definedName name="PrevPr">Ecran!$D$27</definedName>
    <definedName name="Red1Sa">Ecran!$R$9</definedName>
    <definedName name="Red2Sa">Ecran!$R$10</definedName>
    <definedName name="Red3Sa">Ecran!$R$12</definedName>
    <definedName name="Red4Sa">Ecran!$R$13</definedName>
    <definedName name="RedSai">Ecran!$R$9</definedName>
    <definedName name="RegAdh">Ecran!$O$37</definedName>
    <definedName name="RemAdh">Ecran!$C$66</definedName>
    <definedName name="Renouvellement">Ecran!$O$2</definedName>
    <definedName name="RIFAPACQ">Ecran!$O$28</definedName>
    <definedName name="RIFAPPRE">Ecran!$O$29</definedName>
    <definedName name="RReAdh">Ecran!$O$38</definedName>
    <definedName name="TIVACQ">Ecran!$O$34</definedName>
    <definedName name="TIVPRE">Ecran!$O$35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S10" i="1" s="1"/>
  <c r="O43" i="1"/>
  <c r="O13" i="1" s="1"/>
  <c r="F13" i="1" s="1"/>
  <c r="O42" i="1"/>
  <c r="O12" i="1" s="1"/>
  <c r="O41" i="1"/>
  <c r="O10" i="1" s="1"/>
  <c r="O40" i="1"/>
  <c r="T11" i="1"/>
  <c r="S12" i="1" l="1"/>
  <c r="S13" i="1"/>
  <c r="Q13" i="1" s="1"/>
  <c r="I12" i="1" s="1"/>
  <c r="F9" i="1"/>
  <c r="F14" i="1"/>
  <c r="F11" i="1"/>
  <c r="F10" i="1"/>
  <c r="F12" i="1"/>
  <c r="Q10" i="1"/>
  <c r="P10" i="1" s="1"/>
  <c r="S9" i="1"/>
  <c r="P11" i="1" l="1"/>
  <c r="I10" i="1" s="1"/>
  <c r="Q12" i="1"/>
  <c r="P12" i="1" s="1"/>
  <c r="Q9" i="1"/>
  <c r="O9" i="1"/>
  <c r="P9" i="1" l="1"/>
  <c r="I9" i="1" s="1"/>
  <c r="I11" i="1"/>
  <c r="I13" i="1" l="1"/>
</calcChain>
</file>

<file path=xl/sharedStrings.xml><?xml version="1.0" encoding="utf-8"?>
<sst xmlns="http://schemas.openxmlformats.org/spreadsheetml/2006/main" count="150" uniqueCount="131">
  <si>
    <t>Nom</t>
  </si>
  <si>
    <t>Nom de jeune fille</t>
  </si>
  <si>
    <t>Prénom</t>
  </si>
  <si>
    <t>Date de Naissance</t>
  </si>
  <si>
    <t>Jour</t>
  </si>
  <si>
    <t>Mois</t>
  </si>
  <si>
    <t>Année</t>
  </si>
  <si>
    <t>Licence</t>
  </si>
  <si>
    <t>Genre</t>
  </si>
  <si>
    <t>Catégorie</t>
  </si>
  <si>
    <t>Autonomie préparée</t>
  </si>
  <si>
    <t>Initiateur préparé</t>
  </si>
  <si>
    <t>TIV</t>
  </si>
  <si>
    <t>TIV préparé</t>
  </si>
  <si>
    <t>Variables</t>
  </si>
  <si>
    <t xml:space="preserve">Adresse </t>
  </si>
  <si>
    <t>Code Postal</t>
  </si>
  <si>
    <t>Ville</t>
  </si>
  <si>
    <t>Email</t>
  </si>
  <si>
    <t>Tel.Fixe</t>
  </si>
  <si>
    <t>Tel.Portable</t>
  </si>
  <si>
    <t>Lien</t>
  </si>
  <si>
    <t>Téléphonne</t>
  </si>
  <si>
    <t>Conjoint</t>
  </si>
  <si>
    <t>Conjointe</t>
  </si>
  <si>
    <t>Père</t>
  </si>
  <si>
    <t>Mère</t>
  </si>
  <si>
    <t>Tuteur Légal</t>
  </si>
  <si>
    <t>Frère</t>
  </si>
  <si>
    <t>Sœur</t>
  </si>
  <si>
    <t>Fils</t>
  </si>
  <si>
    <t>Fille</t>
  </si>
  <si>
    <t>Médecin</t>
  </si>
  <si>
    <t>Date du CACI</t>
  </si>
  <si>
    <t>Observation</t>
  </si>
  <si>
    <t>Maïali</t>
  </si>
  <si>
    <t>CSA</t>
  </si>
  <si>
    <t>FFESSM</t>
  </si>
  <si>
    <t>Assurance</t>
  </si>
  <si>
    <t>Total</t>
  </si>
  <si>
    <t>Lafont</t>
  </si>
  <si>
    <t>Activité</t>
  </si>
  <si>
    <t>+ 1 activité</t>
  </si>
  <si>
    <t>+ 3 activités</t>
  </si>
  <si>
    <t>+ 5 activités</t>
  </si>
  <si>
    <t>+ 2 activités</t>
  </si>
  <si>
    <t>+ 4 activités</t>
  </si>
  <si>
    <t>Plongée uniquement</t>
  </si>
  <si>
    <t>Initiateur actuel</t>
  </si>
  <si>
    <t>Encadrant préparé</t>
  </si>
  <si>
    <t>Encadrant actuel</t>
  </si>
  <si>
    <t>Plongeur préparé</t>
  </si>
  <si>
    <t>Plongeur actuel</t>
  </si>
  <si>
    <t>Valeur</t>
  </si>
  <si>
    <t>Age</t>
  </si>
  <si>
    <t>Réduction</t>
  </si>
  <si>
    <t>Tarif1</t>
  </si>
  <si>
    <t>Tarif2</t>
  </si>
  <si>
    <t>Tarif3</t>
  </si>
  <si>
    <t>Tarif4</t>
  </si>
  <si>
    <t>Tarif5</t>
  </si>
  <si>
    <t>Tarif6</t>
  </si>
  <si>
    <t>Epoux</t>
  </si>
  <si>
    <t>Epouse</t>
  </si>
  <si>
    <t>RIFAP</t>
  </si>
  <si>
    <t>RIFAP préparé</t>
  </si>
  <si>
    <t>Mélange préparé</t>
  </si>
  <si>
    <t>ANTEOR</t>
  </si>
  <si>
    <t>ANTEOR préparé</t>
  </si>
  <si>
    <t>Bio préparé</t>
  </si>
  <si>
    <t>Bio</t>
  </si>
  <si>
    <t>Photos</t>
  </si>
  <si>
    <t>Renoncement</t>
  </si>
  <si>
    <t>Règlement</t>
  </si>
  <si>
    <t>Club FFESSM</t>
  </si>
  <si>
    <t>Renouvellement</t>
  </si>
  <si>
    <t>Nouveau</t>
  </si>
  <si>
    <t>Tarif</t>
  </si>
  <si>
    <t>Remarque :</t>
  </si>
  <si>
    <t>Mélange actuel</t>
  </si>
  <si>
    <t>Autonomie actuelle</t>
  </si>
  <si>
    <t>Participation</t>
  </si>
  <si>
    <t>Option Maïali</t>
  </si>
  <si>
    <t>Option CSA</t>
  </si>
  <si>
    <t>Option Club FFESSM</t>
  </si>
  <si>
    <t>Option Assurance</t>
  </si>
  <si>
    <t>Activité CSA suppléméntaire</t>
  </si>
  <si>
    <t>Niveau de plongeur</t>
  </si>
  <si>
    <t>Plongeur de Bronze</t>
  </si>
  <si>
    <t>Plongeur d'Argent</t>
  </si>
  <si>
    <t>Plongeur d'Or</t>
  </si>
  <si>
    <t>PE12</t>
  </si>
  <si>
    <t>PE20</t>
  </si>
  <si>
    <t>Niveau 1</t>
  </si>
  <si>
    <t>PE40</t>
  </si>
  <si>
    <t>Niveau 2</t>
  </si>
  <si>
    <t>PE60</t>
  </si>
  <si>
    <t>Niveau 3</t>
  </si>
  <si>
    <t>Mélange</t>
  </si>
  <si>
    <t>Nitrox de Base</t>
  </si>
  <si>
    <t>Nitrox Confirmé</t>
  </si>
  <si>
    <t>Trimix Elémentaire</t>
  </si>
  <si>
    <t>Trimix</t>
  </si>
  <si>
    <t>Autonomie</t>
  </si>
  <si>
    <t>PA20</t>
  </si>
  <si>
    <t>PA40</t>
  </si>
  <si>
    <t>PA60</t>
  </si>
  <si>
    <t>Encadrement</t>
  </si>
  <si>
    <t>GP</t>
  </si>
  <si>
    <t>E1</t>
  </si>
  <si>
    <t>E2</t>
  </si>
  <si>
    <t>E3</t>
  </si>
  <si>
    <t>E4</t>
  </si>
  <si>
    <t>P5</t>
  </si>
  <si>
    <t>Qualification mélange actuelle :</t>
  </si>
  <si>
    <t xml:space="preserve">Niveau de plongeur actuel : </t>
  </si>
  <si>
    <t>Niveau d'autonomie actuel :</t>
  </si>
  <si>
    <t>Niveau d'encadrement actuel :</t>
  </si>
  <si>
    <t xml:space="preserve">Niveau de plongeur préparé : </t>
  </si>
  <si>
    <t>Qualification mélange préparée :</t>
  </si>
  <si>
    <t>Niveau d'autonomie préparé :</t>
  </si>
  <si>
    <t>Niveau d'encadrement préparé :</t>
  </si>
  <si>
    <t>BIO</t>
  </si>
  <si>
    <t>PB1 : Niveau 1</t>
  </si>
  <si>
    <t>PB2 : Niveau 2</t>
  </si>
  <si>
    <t>FB1 : Formateur Bio N1</t>
  </si>
  <si>
    <t>FB2 : Formateur Bio N2</t>
  </si>
  <si>
    <t>Niveau de Plongeur Bio actuel :</t>
  </si>
  <si>
    <t>Niveau de Plongeur Bio préparé :</t>
  </si>
  <si>
    <t>€</t>
  </si>
  <si>
    <t>Lieu  Naissance +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</si>
</sst>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#&quot; &quot;##&quot; &quot;##&quot; &quot;##&quot; &quot;##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left"/>
    </xf>
    <xf numFmtId="165" fontId="0" fillId="7" borderId="1" xfId="0" applyNumberFormat="1" applyFill="1" applyBorder="1"/>
    <xf numFmtId="49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165" fontId="0" fillId="7" borderId="1" xfId="0" applyNumberFormat="1" applyFill="1" applyBorder="1" applyAlignment="1">
      <alignment horizontal="center"/>
    </xf>
    <xf numFmtId="2" fontId="0" fillId="0" borderId="1" xfId="0" applyNumberFormat="1" applyBorder="1"/>
    <xf numFmtId="0" fontId="0" fillId="8" borderId="1" xfId="0" applyFill="1" applyBorder="1"/>
    <xf numFmtId="166" fontId="0" fillId="10" borderId="1" xfId="0" applyNumberFormat="1" applyFill="1" applyBorder="1"/>
    <xf numFmtId="0" fontId="5" fillId="0" borderId="0" xfId="0" applyFont="1" applyAlignment="1">
      <alignment horizontal="center"/>
    </xf>
    <xf numFmtId="0" fontId="0" fillId="3" borderId="10" xfId="0" applyFill="1" applyBorder="1"/>
    <xf numFmtId="0" fontId="0" fillId="10" borderId="1" xfId="0" applyFill="1" applyBorder="1"/>
    <xf numFmtId="0" fontId="0" fillId="0" borderId="10" xfId="0" applyBorder="1"/>
    <xf numFmtId="0" fontId="6" fillId="0" borderId="0" xfId="0" applyFont="1"/>
    <xf numFmtId="164" fontId="0" fillId="8" borderId="10" xfId="0" applyNumberFormat="1" applyFill="1" applyBorder="1" applyAlignment="1">
      <alignment horizontal="center"/>
    </xf>
    <xf numFmtId="165" fontId="0" fillId="7" borderId="11" xfId="0" applyNumberFormat="1" applyFill="1" applyBorder="1" applyAlignment="1">
      <alignment horizontal="center"/>
    </xf>
    <xf numFmtId="2" fontId="0" fillId="8" borderId="1" xfId="0" applyNumberFormat="1" applyFill="1" applyBorder="1"/>
    <xf numFmtId="2" fontId="0" fillId="9" borderId="1" xfId="0" applyNumberFormat="1" applyFill="1" applyBorder="1"/>
    <xf numFmtId="49" fontId="0" fillId="5" borderId="1" xfId="0" applyNumberFormat="1" applyFill="1" applyBorder="1" applyAlignment="1">
      <alignment horizontal="center"/>
    </xf>
    <xf numFmtId="0" fontId="0" fillId="8" borderId="2" xfId="0" applyFill="1" applyBorder="1" applyAlignment="1">
      <alignment horizontal="center" vertical="top" wrapText="1"/>
    </xf>
    <xf numFmtId="0" fontId="0" fillId="8" borderId="3" xfId="0" applyFill="1" applyBorder="1" applyAlignment="1">
      <alignment horizontal="center" vertical="top" wrapText="1"/>
    </xf>
    <xf numFmtId="0" fontId="0" fillId="8" borderId="4" xfId="0" applyFill="1" applyBorder="1" applyAlignment="1">
      <alignment horizontal="center" vertical="top" wrapText="1"/>
    </xf>
    <xf numFmtId="0" fontId="0" fillId="8" borderId="5" xfId="0" applyFill="1" applyBorder="1" applyAlignment="1">
      <alignment horizontal="center" vertical="top" wrapText="1"/>
    </xf>
    <xf numFmtId="0" fontId="0" fillId="8" borderId="0" xfId="0" applyFill="1" applyAlignment="1">
      <alignment horizontal="center" vertical="top" wrapText="1"/>
    </xf>
    <xf numFmtId="0" fontId="0" fillId="8" borderId="6" xfId="0" applyFill="1" applyBorder="1" applyAlignment="1">
      <alignment horizontal="center" vertical="top" wrapText="1"/>
    </xf>
    <xf numFmtId="0" fontId="0" fillId="8" borderId="7" xfId="0" applyFill="1" applyBorder="1" applyAlignment="1">
      <alignment horizontal="center" vertical="top" wrapText="1"/>
    </xf>
    <xf numFmtId="0" fontId="0" fillId="8" borderId="8" xfId="0" applyFill="1" applyBorder="1" applyAlignment="1">
      <alignment horizontal="center" vertical="top" wrapText="1"/>
    </xf>
    <xf numFmtId="0" fontId="0" fillId="8" borderId="9" xfId="0" applyFill="1" applyBorder="1" applyAlignment="1">
      <alignment horizontal="center" vertical="top" wrapText="1"/>
    </xf>
    <xf numFmtId="49" fontId="3" fillId="6" borderId="1" xfId="1" applyNumberForma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fmlaLink="$O$34" lockText="1" noThreeD="1"/>
</file>

<file path=xl/ctrlProps/ctrlProp16.xml><?xml version="1.0" encoding="utf-8"?>
<formControlPr xmlns="http://schemas.microsoft.com/office/spreadsheetml/2009/9/main" objectType="CheckBox" fmlaLink="$O$35" lockText="1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Drop" dropLines="14" dropStyle="combo" dx="22" fmlaLink="$O$14" fmlaRange="Ecran!$AD$2:$AD$12" noThreeD="1" sel="0" val="0"/>
</file>

<file path=xl/ctrlProps/ctrlProp2.xml><?xml version="1.0" encoding="utf-8"?>
<formControlPr xmlns="http://schemas.microsoft.com/office/spreadsheetml/2009/9/main" objectType="Drop" dropLines="31" dropStyle="combo" dx="22" fmlaLink="$O$3" fmlaRange="Ecran!$AA$2:$AA$32" noThreeD="1" sel="0" val="0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Drop" dropLines="31" dropStyle="combo" dx="22" fmlaLink="$O$15" fmlaRange="Ecran!$AA$2:$AA$32" noThreeD="1" sel="0" val="0"/>
</file>

<file path=xl/ctrlProps/ctrlProp22.xml><?xml version="1.0" encoding="utf-8"?>
<formControlPr xmlns="http://schemas.microsoft.com/office/spreadsheetml/2009/9/main" objectType="Drop" dropLines="12" dropStyle="combo" dx="22" fmlaLink="$O$16" fmlaRange="Ecran!$AA$2:$AA$13" noThreeD="1" sel="0" val="0"/>
</file>

<file path=xl/ctrlProps/ctrlProp23.xml><?xml version="1.0" encoding="utf-8"?>
<formControlPr xmlns="http://schemas.microsoft.com/office/spreadsheetml/2009/9/main" objectType="Drop" dropLines="91" dropStyle="combo" dx="22" fmlaLink="$O$17" fmlaRange="Ecran!$AC$93:$AC$95" noThreeD="1" sel="0" val="0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Drop" dropStyle="combo" dx="22" fmlaLink="$O$11" fmlaRange="Ecran!$AE$2:$AE$7" noThreeD="1" sel="1" val="0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CheckBox" checked="Checked" fmlaLink="$O$36" lockText="1" noThreeD="1"/>
</file>

<file path=xl/ctrlProps/ctrlProp28.xml><?xml version="1.0" encoding="utf-8"?>
<formControlPr xmlns="http://schemas.microsoft.com/office/spreadsheetml/2009/9/main" objectType="CheckBox" checked="Checked" fmlaLink="$O$37" lockText="1" noThreeD="1"/>
</file>

<file path=xl/ctrlProps/ctrlProp29.xml><?xml version="1.0" encoding="utf-8"?>
<formControlPr xmlns="http://schemas.microsoft.com/office/spreadsheetml/2009/9/main" objectType="CheckBox" checked="Checked" fmlaLink="$O$38" lockText="1" noThreeD="1"/>
</file>

<file path=xl/ctrlProps/ctrlProp3.xml><?xml version="1.0" encoding="utf-8"?>
<formControlPr xmlns="http://schemas.microsoft.com/office/spreadsheetml/2009/9/main" objectType="Drop" dropLines="12" dropStyle="combo" dx="22" fmlaLink="$O$4" fmlaRange="Ecran!$AA$2:$AA$13" noThreeD="1" sel="0" val="0"/>
</file>

<file path=xl/ctrlProps/ctrlProp30.xml><?xml version="1.0" encoding="utf-8"?>
<formControlPr xmlns="http://schemas.microsoft.com/office/spreadsheetml/2009/9/main" objectType="CheckBox" fmlaLink="$O$28" lockText="1" noThreeD="1"/>
</file>

<file path=xl/ctrlProps/ctrlProp31.xml><?xml version="1.0" encoding="utf-8"?>
<formControlPr xmlns="http://schemas.microsoft.com/office/spreadsheetml/2009/9/main" objectType="CheckBox" fmlaLink="$O$29" lockText="1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$O$39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fmlaLink="$P$43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Drop" dropLines="50" dropStyle="combo" dx="22" fmlaLink="$O$5" fmlaRange="Ecran!$AC$2:$AC$94" noThreeD="1" sel="0" val="43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Drop" dropStyle="combo" dx="22" fmlaLink="$O$18" fmlaRange="$AF$2:$AF$11" noThreeD="1" sel="0" val="0"/>
</file>

<file path=xl/ctrlProps/ctrlProp47.xml><?xml version="1.0" encoding="utf-8"?>
<formControlPr xmlns="http://schemas.microsoft.com/office/spreadsheetml/2009/9/main" objectType="Drop" dropStyle="combo" dx="22" fmlaLink="$O$20" fmlaRange="$AG$2:$AG$5" noThreeD="1" sel="0" val="0"/>
</file>

<file path=xl/ctrlProps/ctrlProp48.xml><?xml version="1.0" encoding="utf-8"?>
<formControlPr xmlns="http://schemas.microsoft.com/office/spreadsheetml/2009/9/main" objectType="Drop" dropStyle="combo" dx="22" fmlaLink="$O$22" fmlaRange="$AH$2:$AH$4" noThreeD="1" sel="0" val="0"/>
</file>

<file path=xl/ctrlProps/ctrlProp49.xml><?xml version="1.0" encoding="utf-8"?>
<formControlPr xmlns="http://schemas.microsoft.com/office/spreadsheetml/2009/9/main" objectType="Drop" dropStyle="combo" dx="22" fmlaLink="$O$24" fmlaRange="$AI$2:$AI$7" noThreeD="1" sel="0" val="0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CheckBox" fmlaLink="$O$26" lockText="1" noThreeD="1"/>
</file>

<file path=xl/ctrlProps/ctrlProp51.xml><?xml version="1.0" encoding="utf-8"?>
<formControlPr xmlns="http://schemas.microsoft.com/office/spreadsheetml/2009/9/main" objectType="CheckBox" fmlaLink="$O$27" lockText="1" noThreeD="1"/>
</file>

<file path=xl/ctrlProps/ctrlProp52.xml><?xml version="1.0" encoding="utf-8"?>
<formControlPr xmlns="http://schemas.microsoft.com/office/spreadsheetml/2009/9/main" objectType="Drop" dropStyle="combo" dx="22" fmlaLink="$O$19" fmlaRange="$AF$2:$AF$11" noThreeD="1" sel="0" val="0"/>
</file>

<file path=xl/ctrlProps/ctrlProp53.xml><?xml version="1.0" encoding="utf-8"?>
<formControlPr xmlns="http://schemas.microsoft.com/office/spreadsheetml/2009/9/main" objectType="Drop" dropStyle="combo" dx="22" fmlaLink="$O$21" fmlaRange="$AG$2:$AG$5" noThreeD="1" sel="0" val="0"/>
</file>

<file path=xl/ctrlProps/ctrlProp54.xml><?xml version="1.0" encoding="utf-8"?>
<formControlPr xmlns="http://schemas.microsoft.com/office/spreadsheetml/2009/9/main" objectType="Drop" dropStyle="combo" dx="22" fmlaLink="$O$23" fmlaRange="$AH$2:$AH$4" noThreeD="1" sel="0" val="0"/>
</file>

<file path=xl/ctrlProps/ctrlProp55.xml><?xml version="1.0" encoding="utf-8"?>
<formControlPr xmlns="http://schemas.microsoft.com/office/spreadsheetml/2009/9/main" objectType="Drop" dropStyle="combo" dx="22" fmlaLink="$O$25" fmlaRange="$AI$2:$AI$7" noThreeD="1" sel="0" val="0"/>
</file>

<file path=xl/ctrlProps/ctrlProp56.xml><?xml version="1.0" encoding="utf-8"?>
<formControlPr xmlns="http://schemas.microsoft.com/office/spreadsheetml/2009/9/main" objectType="Drop" dropStyle="combo" dx="22" fmlaLink="$O$32" fmlaRange="$AJ$2:$AJ$5" noThreeD="1" sel="0" val="0"/>
</file>

<file path=xl/ctrlProps/ctrlProp57.xml><?xml version="1.0" encoding="utf-8"?>
<formControlPr xmlns="http://schemas.microsoft.com/office/spreadsheetml/2009/9/main" objectType="Drop" dropStyle="combo" dx="22" fmlaLink="$O$33" fmlaRange="$AJ$2:$AJ$5" noThreeD="1" sel="0" val="0"/>
</file>

<file path=xl/ctrlProps/ctrlProp6.xml><?xml version="1.0" encoding="utf-8"?>
<formControlPr xmlns="http://schemas.microsoft.com/office/spreadsheetml/2009/9/main" objectType="Radio" firstButton="1" fmlaLink="$O$7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O$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</xdr:row>
          <xdr:rowOff>0</xdr:rowOff>
        </xdr:from>
        <xdr:to>
          <xdr:col>4</xdr:col>
          <xdr:colOff>533400</xdr:colOff>
          <xdr:row>4</xdr:row>
          <xdr:rowOff>9525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3</xdr:row>
          <xdr:rowOff>0</xdr:rowOff>
        </xdr:from>
        <xdr:to>
          <xdr:col>5</xdr:col>
          <xdr:colOff>238125</xdr:colOff>
          <xdr:row>4</xdr:row>
          <xdr:rowOff>9525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238126</xdr:colOff>
          <xdr:row>3</xdr:row>
          <xdr:rowOff>0</xdr:rowOff>
        </xdr:from>
        <xdr:to>
          <xdr:col>6</xdr:col>
          <xdr:colOff>1</xdr:colOff>
          <xdr:row>4</xdr:row>
          <xdr:rowOff>0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43708</xdr:colOff>
          <xdr:row>0</xdr:row>
          <xdr:rowOff>135732</xdr:rowOff>
        </xdr:from>
        <xdr:to>
          <xdr:col>7</xdr:col>
          <xdr:colOff>167533</xdr:colOff>
          <xdr:row>5</xdr:row>
          <xdr:rowOff>134371</xdr:rowOff>
        </xdr:to>
        <xdr:grpSp>
          <xdr:nvGrpSpPr>
            <xdr:cNvPr id="29" name="Groupe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5091958" y="135732"/>
              <a:ext cx="857250" cy="951139"/>
              <a:chOff x="5063383" y="192883"/>
              <a:chExt cx="857250" cy="947738"/>
            </a:xfrm>
          </xdr:grpSpPr>
          <xdr:sp macro="" textlink="">
            <xdr:nvSpPr>
              <xdr:cNvPr id="1076" name="LisGenre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5063383" y="192883"/>
                <a:ext cx="857250" cy="947738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Genre</a:t>
                </a:r>
              </a:p>
            </xdr:txBody>
          </xdr:sp>
          <xdr:grpSp>
            <xdr:nvGrpSpPr>
              <xdr:cNvPr id="28" name="Groupe 27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GrpSpPr/>
            </xdr:nvGrpSpPr>
            <xdr:grpSpPr>
              <a:xfrm>
                <a:off x="5160566" y="414252"/>
                <a:ext cx="738679" cy="571520"/>
                <a:chOff x="5160566" y="414252"/>
                <a:chExt cx="738679" cy="571520"/>
              </a:xfrm>
            </xdr:grpSpPr>
            <xdr:sp macro="" textlink="">
              <xdr:nvSpPr>
                <xdr:cNvPr id="1077" name="Option Button 53" hidden="1">
                  <a:extLst>
                    <a:ext uri="{63B3BB69-23CF-44E3-9099-C40C66FF867C}">
                      <a14:compatExt spid="_x0000_s1077"/>
                    </a:ext>
                    <a:ext uri="{FF2B5EF4-FFF2-40B4-BE49-F238E27FC236}">
                      <a16:creationId xmlns:a16="http://schemas.microsoft.com/office/drawing/2014/main" id="{00000000-0008-0000-0000-000035040000}"/>
                    </a:ext>
                  </a:extLst>
                </xdr:cNvPr>
                <xdr:cNvSpPr/>
              </xdr:nvSpPr>
              <xdr:spPr bwMode="auto">
                <a:xfrm>
                  <a:off x="5161691" y="414252"/>
                  <a:ext cx="735192" cy="19389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fr-F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Masculin</a:t>
                  </a:r>
                </a:p>
              </xdr:txBody>
            </xdr:sp>
            <xdr:sp macro="" textlink="">
              <xdr:nvSpPr>
                <xdr:cNvPr id="1078" name="Option Button 54" hidden="1">
                  <a:extLst>
                    <a:ext uri="{63B3BB69-23CF-44E3-9099-C40C66FF867C}">
                      <a14:compatExt spid="_x0000_s1078"/>
                    </a:ext>
                    <a:ext uri="{FF2B5EF4-FFF2-40B4-BE49-F238E27FC236}">
                      <a16:creationId xmlns:a16="http://schemas.microsoft.com/office/drawing/2014/main" id="{00000000-0008-0000-0000-000036040000}"/>
                    </a:ext>
                  </a:extLst>
                </xdr:cNvPr>
                <xdr:cNvSpPr/>
              </xdr:nvSpPr>
              <xdr:spPr bwMode="auto">
                <a:xfrm>
                  <a:off x="5160566" y="791876"/>
                  <a:ext cx="738679" cy="193896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fr-F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Féminin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297521</xdr:colOff>
          <xdr:row>0</xdr:row>
          <xdr:rowOff>133350</xdr:rowOff>
        </xdr:from>
        <xdr:to>
          <xdr:col>10</xdr:col>
          <xdr:colOff>0</xdr:colOff>
          <xdr:row>5</xdr:row>
          <xdr:rowOff>134372</xdr:rowOff>
        </xdr:to>
        <xdr:grpSp>
          <xdr:nvGrpSpPr>
            <xdr:cNvPr id="27" name="Groupe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GrpSpPr/>
          </xdr:nvGrpSpPr>
          <xdr:grpSpPr>
            <a:xfrm>
              <a:off x="6079196" y="133350"/>
              <a:ext cx="950254" cy="953522"/>
              <a:chOff x="6060145" y="190500"/>
              <a:chExt cx="828675" cy="950121"/>
            </a:xfrm>
          </xdr:grpSpPr>
          <xdr:sp macro="" textlink="">
            <xdr:nvSpPr>
              <xdr:cNvPr id="1079" name="Liscategorie" hidden="1">
                <a:extLst>
                  <a:ext uri="{63B3BB69-23CF-44E3-9099-C40C66FF867C}">
                    <a14:compatExt spid="_x0000_s1079"/>
                  </a:ext>
                  <a:ext uri="{FF2B5EF4-FFF2-40B4-BE49-F238E27FC236}">
                    <a16:creationId xmlns:a16="http://schemas.microsoft.com/office/drawing/2014/main" id="{00000000-0008-0000-0000-000037040000}"/>
                  </a:ext>
                </a:extLst>
              </xdr:cNvPr>
              <xdr:cNvSpPr/>
            </xdr:nvSpPr>
            <xdr:spPr bwMode="auto">
              <a:xfrm>
                <a:off x="6060145" y="190500"/>
                <a:ext cx="828675" cy="950121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  <xdr:txBody>
              <a:bodyPr vertOverflow="clip" wrap="none" lIns="27432" tIns="18288" rIns="0" bIns="0" anchor="t" upright="1"/>
              <a:lstStyle/>
              <a:p>
                <a:pPr algn="l" rtl="0">
                  <a:defRPr sz="1000"/>
                </a:pPr>
                <a:r>
                  <a:rPr lang="fr-FR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Catégorie</a:t>
                </a:r>
              </a:p>
            </xdr:txBody>
          </xdr:sp>
          <xdr:grpSp>
            <xdr:nvGrpSpPr>
              <xdr:cNvPr id="16" name="Groupe 15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GrpSpPr/>
            </xdr:nvGrpSpPr>
            <xdr:grpSpPr>
              <a:xfrm>
                <a:off x="6062921" y="381005"/>
                <a:ext cx="742549" cy="640550"/>
                <a:chOff x="6062921" y="381005"/>
                <a:chExt cx="742549" cy="640550"/>
              </a:xfrm>
            </xdr:grpSpPr>
            <xdr:sp macro="" textlink="">
              <xdr:nvSpPr>
                <xdr:cNvPr id="1080" name="LisCategorie1" hidden="1">
                  <a:extLst>
                    <a:ext uri="{63B3BB69-23CF-44E3-9099-C40C66FF867C}">
                      <a14:compatExt spid="_x0000_s1080"/>
                    </a:ext>
                    <a:ext uri="{FF2B5EF4-FFF2-40B4-BE49-F238E27FC236}">
                      <a16:creationId xmlns:a16="http://schemas.microsoft.com/office/drawing/2014/main" id="{00000000-0008-0000-0000-000038040000}"/>
                    </a:ext>
                  </a:extLst>
                </xdr:cNvPr>
                <xdr:cNvSpPr/>
              </xdr:nvSpPr>
              <xdr:spPr bwMode="auto">
                <a:xfrm>
                  <a:off x="6062921" y="381005"/>
                  <a:ext cx="742549" cy="253751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fr-F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Civil</a:t>
                  </a:r>
                </a:p>
              </xdr:txBody>
            </xdr:sp>
            <xdr:sp macro="" textlink="">
              <xdr:nvSpPr>
                <xdr:cNvPr id="1081" name="LisCategorie2" hidden="1">
                  <a:extLst>
                    <a:ext uri="{63B3BB69-23CF-44E3-9099-C40C66FF867C}">
                      <a14:compatExt spid="_x0000_s1081"/>
                    </a:ext>
                    <a:ext uri="{FF2B5EF4-FFF2-40B4-BE49-F238E27FC236}">
                      <a16:creationId xmlns:a16="http://schemas.microsoft.com/office/drawing/2014/main" id="{00000000-0008-0000-0000-000039040000}"/>
                    </a:ext>
                  </a:extLst>
                </xdr:cNvPr>
                <xdr:cNvSpPr/>
              </xdr:nvSpPr>
              <xdr:spPr bwMode="auto">
                <a:xfrm>
                  <a:off x="6063541" y="756765"/>
                  <a:ext cx="715049" cy="264790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>
                      <a:solidFill>
                        <a:srgbClr val="FFFFFF" mc:Ignorable="a14" a14:legacySpreadsheetColorIndex="65"/>
                      </a:solidFill>
                    </a14:hiddenFill>
                  </a:ext>
                  <a:ext uri="{91240B29-F687-4F45-9708-019B960494DF}">
                    <a14:hiddenLine w="9525">
                      <a:solidFill>
                        <a:srgbClr val="000000" mc:Ignorable="a14" a14:legacySpreadsheetColorIndex="64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vertOverflow="clip" wrap="square" lIns="27432" tIns="18288" rIns="0" bIns="18288" anchor="ctr" upright="1"/>
                <a:lstStyle/>
                <a:p>
                  <a:pPr algn="l" rtl="0">
                    <a:defRPr sz="1000"/>
                  </a:pPr>
                  <a:r>
                    <a:rPr lang="fr-FR" sz="800" b="0" i="0" u="none" strike="noStrike" baseline="0">
                      <a:solidFill>
                        <a:srgbClr val="000000"/>
                      </a:solidFill>
                      <a:latin typeface="Segoe UI"/>
                      <a:cs typeface="Segoe UI"/>
                    </a:rPr>
                    <a:t>Militaire</a:t>
                  </a:r>
                </a:p>
              </xdr:txBody>
            </xdr:sp>
          </xdr:grp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34</xdr:row>
          <xdr:rowOff>180975</xdr:rowOff>
        </xdr:from>
        <xdr:to>
          <xdr:col>9</xdr:col>
          <xdr:colOff>228600</xdr:colOff>
          <xdr:row>44</xdr:row>
          <xdr:rowOff>9525</xdr:rowOff>
        </xdr:to>
        <xdr:sp macro="" textlink="">
          <xdr:nvSpPr>
            <xdr:cNvPr id="1056" name="Group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Niveaux acquis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10</xdr:col>
          <xdr:colOff>0</xdr:colOff>
          <xdr:row>53</xdr:row>
          <xdr:rowOff>47625</xdr:rowOff>
        </xdr:to>
        <xdr:sp macro="" textlink="">
          <xdr:nvSpPr>
            <xdr:cNvPr id="1103" name="Group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Commission technique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47625</xdr:colOff>
          <xdr:row>44</xdr:row>
          <xdr:rowOff>57150</xdr:rowOff>
        </xdr:from>
        <xdr:to>
          <xdr:col>9</xdr:col>
          <xdr:colOff>238125</xdr:colOff>
          <xdr:row>53</xdr:row>
          <xdr:rowOff>9525</xdr:rowOff>
        </xdr:to>
        <xdr:sp macro="" textlink="">
          <xdr:nvSpPr>
            <xdr:cNvPr id="1102" name="Group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Niveaux préparés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53</xdr:row>
          <xdr:rowOff>95250</xdr:rowOff>
        </xdr:from>
        <xdr:to>
          <xdr:col>10</xdr:col>
          <xdr:colOff>0</xdr:colOff>
          <xdr:row>57</xdr:row>
          <xdr:rowOff>180975</xdr:rowOff>
        </xdr:to>
        <xdr:sp macro="" textlink="">
          <xdr:nvSpPr>
            <xdr:cNvPr id="1105" name="Group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Commission Biologie et environnement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58</xdr:row>
          <xdr:rowOff>38100</xdr:rowOff>
        </xdr:from>
        <xdr:to>
          <xdr:col>10</xdr:col>
          <xdr:colOff>0</xdr:colOff>
          <xdr:row>60</xdr:row>
          <xdr:rowOff>95250</xdr:rowOff>
        </xdr:to>
        <xdr:sp macro="" textlink="">
          <xdr:nvSpPr>
            <xdr:cNvPr id="1115" name="Group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Commission matériel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59</xdr:row>
          <xdr:rowOff>38100</xdr:rowOff>
        </xdr:from>
        <xdr:to>
          <xdr:col>3</xdr:col>
          <xdr:colOff>638175</xdr:colOff>
          <xdr:row>60</xdr:row>
          <xdr:rowOff>66675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Technicien Inspection visuelle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59</xdr:row>
          <xdr:rowOff>19050</xdr:rowOff>
        </xdr:from>
        <xdr:to>
          <xdr:col>10</xdr:col>
          <xdr:colOff>85725</xdr:colOff>
          <xdr:row>60</xdr:row>
          <xdr:rowOff>47625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Volontaire pour préparer la formation de Technicien Inspection Visuelle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66675</xdr:rowOff>
        </xdr:from>
        <xdr:to>
          <xdr:col>10</xdr:col>
          <xdr:colOff>0</xdr:colOff>
          <xdr:row>24</xdr:row>
          <xdr:rowOff>57150</xdr:rowOff>
        </xdr:to>
        <xdr:sp macro="" textlink="">
          <xdr:nvSpPr>
            <xdr:cNvPr id="1118" name="Group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Coordonnées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123825</xdr:rowOff>
        </xdr:from>
        <xdr:to>
          <xdr:col>10</xdr:col>
          <xdr:colOff>0</xdr:colOff>
          <xdr:row>29</xdr:row>
          <xdr:rowOff>66675</xdr:rowOff>
        </xdr:to>
        <xdr:sp macro="" textlink="">
          <xdr:nvSpPr>
            <xdr:cNvPr id="1119" name="Group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Prévenir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0</xdr:rowOff>
        </xdr:from>
        <xdr:to>
          <xdr:col>4</xdr:col>
          <xdr:colOff>676603</xdr:colOff>
          <xdr:row>28</xdr:row>
          <xdr:rowOff>0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133350</xdr:rowOff>
        </xdr:from>
        <xdr:to>
          <xdr:col>10</xdr:col>
          <xdr:colOff>0</xdr:colOff>
          <xdr:row>33</xdr:row>
          <xdr:rowOff>85725</xdr:rowOff>
        </xdr:to>
        <xdr:sp macro="" textlink="">
          <xdr:nvSpPr>
            <xdr:cNvPr id="1121" name="Group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Suivi médical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0</xdr:rowOff>
        </xdr:from>
        <xdr:to>
          <xdr:col>3</xdr:col>
          <xdr:colOff>523875</xdr:colOff>
          <xdr:row>32</xdr:row>
          <xdr:rowOff>9525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529787</xdr:colOff>
          <xdr:row>31</xdr:row>
          <xdr:rowOff>0</xdr:rowOff>
        </xdr:from>
        <xdr:to>
          <xdr:col>3</xdr:col>
          <xdr:colOff>1053662</xdr:colOff>
          <xdr:row>32</xdr:row>
          <xdr:rowOff>9525</xdr:rowOff>
        </xdr:to>
        <xdr:sp macro="" textlink="">
          <xdr:nvSpPr>
            <xdr:cNvPr id="1123" name="Drop Down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1059574</xdr:colOff>
          <xdr:row>31</xdr:row>
          <xdr:rowOff>0</xdr:rowOff>
        </xdr:from>
        <xdr:to>
          <xdr:col>4</xdr:col>
          <xdr:colOff>649999</xdr:colOff>
          <xdr:row>32</xdr:row>
          <xdr:rowOff>0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10</xdr:col>
          <xdr:colOff>0</xdr:colOff>
          <xdr:row>15</xdr:row>
          <xdr:rowOff>16329</xdr:rowOff>
        </xdr:to>
        <xdr:sp macro="" textlink="">
          <xdr:nvSpPr>
            <xdr:cNvPr id="1125" name="Group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Adhésion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657225</xdr:colOff>
          <xdr:row>13</xdr:row>
          <xdr:rowOff>9525</xdr:rowOff>
        </xdr:from>
        <xdr:to>
          <xdr:col>4</xdr:col>
          <xdr:colOff>723900</xdr:colOff>
          <xdr:row>14</xdr:row>
          <xdr:rowOff>0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10887</xdr:colOff>
      <xdr:row>0</xdr:row>
      <xdr:rowOff>42522</xdr:rowOff>
    </xdr:from>
    <xdr:to>
      <xdr:col>2</xdr:col>
      <xdr:colOff>986519</xdr:colOff>
      <xdr:row>5</xdr:row>
      <xdr:rowOff>153080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2401" y="42522"/>
          <a:ext cx="1737632" cy="1063058"/>
        </a:xfrm>
        <a:prstGeom prst="rect">
          <a:avLst/>
        </a:prstGeom>
        <a:solidFill>
          <a:schemeClr val="accent1">
            <a:alpha val="3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fr-FR" sz="1100"/>
            <a:t>        Insérer</a:t>
          </a:r>
          <a:r>
            <a:rPr lang="fr-FR" sz="1100" baseline="0"/>
            <a:t> une photo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60</xdr:row>
          <xdr:rowOff>123825</xdr:rowOff>
        </xdr:from>
        <xdr:to>
          <xdr:col>10</xdr:col>
          <xdr:colOff>0</xdr:colOff>
          <xdr:row>68</xdr:row>
          <xdr:rowOff>47625</xdr:rowOff>
        </xdr:to>
        <xdr:sp macro="" textlink="">
          <xdr:nvSpPr>
            <xdr:cNvPr id="1182" name="Group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Règles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60</xdr:row>
          <xdr:rowOff>161925</xdr:rowOff>
        </xdr:from>
        <xdr:to>
          <xdr:col>6</xdr:col>
          <xdr:colOff>38100</xdr:colOff>
          <xdr:row>62</xdr:row>
          <xdr:rowOff>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J'accepte que mon image et mes coordonnées soient difusées sur le site Internet du club uniquement réservé aux membres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733425</xdr:colOff>
          <xdr:row>62</xdr:row>
          <xdr:rowOff>19050</xdr:rowOff>
        </xdr:from>
        <xdr:to>
          <xdr:col>9</xdr:col>
          <xdr:colOff>228600</xdr:colOff>
          <xdr:row>63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reconnais avoir pris connaissance du règlement intérieur et des statuts du Maïali ( sur le site Internet 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62</xdr:row>
          <xdr:rowOff>95250</xdr:rowOff>
        </xdr:from>
        <xdr:to>
          <xdr:col>9</xdr:col>
          <xdr:colOff>238125</xdr:colOff>
          <xdr:row>65</xdr:row>
          <xdr:rowOff>19050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Je certifie renoncer expressément au droit au remboursement en espèces ou en nature afin de bénéficier au droit de réductions d'impôts relatives aux dons associatifs (défiscalisation art. BOI-IR-RICI-250-20)</a:t>
              </a:r>
            </a:p>
          </xdr:txBody>
        </xdr:sp>
        <xdr:clientData/>
      </xdr:twoCellAnchor>
    </mc:Choice>
    <mc:Fallback/>
  </mc:AlternateContent>
  <xdr:twoCellAnchor>
    <xdr:from>
      <xdr:col>16</xdr:col>
      <xdr:colOff>455692</xdr:colOff>
      <xdr:row>45</xdr:row>
      <xdr:rowOff>144430</xdr:rowOff>
    </xdr:from>
    <xdr:to>
      <xdr:col>21</xdr:col>
      <xdr:colOff>69248</xdr:colOff>
      <xdr:row>65</xdr:row>
      <xdr:rowOff>120131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1114167" y="7764430"/>
          <a:ext cx="1975756" cy="3404701"/>
        </a:xfrm>
        <a:prstGeom prst="rect">
          <a:avLst/>
        </a:prstGeom>
        <a:solidFill>
          <a:schemeClr val="accent1">
            <a:alpha val="3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704850</xdr:colOff>
          <xdr:row>36</xdr:row>
          <xdr:rowOff>180975</xdr:rowOff>
        </xdr:from>
        <xdr:to>
          <xdr:col>9</xdr:col>
          <xdr:colOff>47625</xdr:colOff>
          <xdr:row>38</xdr:row>
          <xdr:rowOff>19050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RIFAP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704850</xdr:colOff>
          <xdr:row>46</xdr:row>
          <xdr:rowOff>180975</xdr:rowOff>
        </xdr:from>
        <xdr:to>
          <xdr:col>9</xdr:col>
          <xdr:colOff>85725</xdr:colOff>
          <xdr:row>48</xdr:row>
          <xdr:rowOff>19050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RIFAP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114300</xdr:rowOff>
        </xdr:from>
        <xdr:to>
          <xdr:col>4</xdr:col>
          <xdr:colOff>733425</xdr:colOff>
          <xdr:row>14</xdr:row>
          <xdr:rowOff>180975</xdr:rowOff>
        </xdr:to>
        <xdr:sp macro="" textlink="">
          <xdr:nvSpPr>
            <xdr:cNvPr id="1339" name="Group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819150</xdr:colOff>
          <xdr:row>6</xdr:row>
          <xdr:rowOff>114300</xdr:rowOff>
        </xdr:from>
        <xdr:to>
          <xdr:col>6</xdr:col>
          <xdr:colOff>647700</xdr:colOff>
          <xdr:row>14</xdr:row>
          <xdr:rowOff>180975</xdr:rowOff>
        </xdr:to>
        <xdr:sp macro="" textlink="">
          <xdr:nvSpPr>
            <xdr:cNvPr id="1345" name="Group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Assurance complémentaire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7</xdr:row>
          <xdr:rowOff>123825</xdr:rowOff>
        </xdr:from>
        <xdr:to>
          <xdr:col>6</xdr:col>
          <xdr:colOff>333375</xdr:colOff>
          <xdr:row>8</xdr:row>
          <xdr:rowOff>152400</xdr:rowOff>
        </xdr:to>
        <xdr:sp macro="" textlink="">
          <xdr:nvSpPr>
            <xdr:cNvPr id="1348" name="Option Button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Loisir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8</xdr:row>
          <xdr:rowOff>114300</xdr:rowOff>
        </xdr:from>
        <xdr:to>
          <xdr:col>6</xdr:col>
          <xdr:colOff>333375</xdr:colOff>
          <xdr:row>9</xdr:row>
          <xdr:rowOff>142875</xdr:rowOff>
        </xdr:to>
        <xdr:sp macro="" textlink="">
          <xdr:nvSpPr>
            <xdr:cNvPr id="1349" name="Option Button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Loisir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9</xdr:row>
          <xdr:rowOff>114300</xdr:rowOff>
        </xdr:from>
        <xdr:to>
          <xdr:col>6</xdr:col>
          <xdr:colOff>333375</xdr:colOff>
          <xdr:row>10</xdr:row>
          <xdr:rowOff>142875</xdr:rowOff>
        </xdr:to>
        <xdr:sp macro="" textlink="">
          <xdr:nvSpPr>
            <xdr:cNvPr id="1350" name="Option Button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Loisir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10</xdr:row>
          <xdr:rowOff>114300</xdr:rowOff>
        </xdr:from>
        <xdr:to>
          <xdr:col>6</xdr:col>
          <xdr:colOff>333375</xdr:colOff>
          <xdr:row>11</xdr:row>
          <xdr:rowOff>142875</xdr:rowOff>
        </xdr:to>
        <xdr:sp macro="" textlink="">
          <xdr:nvSpPr>
            <xdr:cNvPr id="1351" name="Option Button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Loisir 1 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11</xdr:row>
          <xdr:rowOff>114300</xdr:rowOff>
        </xdr:from>
        <xdr:to>
          <xdr:col>6</xdr:col>
          <xdr:colOff>333375</xdr:colOff>
          <xdr:row>12</xdr:row>
          <xdr:rowOff>142875</xdr:rowOff>
        </xdr:to>
        <xdr:sp macro="" textlink="">
          <xdr:nvSpPr>
            <xdr:cNvPr id="1352" name="Loisir 2 Top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Loisir 2 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12</xdr:row>
          <xdr:rowOff>114300</xdr:rowOff>
        </xdr:from>
        <xdr:to>
          <xdr:col>6</xdr:col>
          <xdr:colOff>333375</xdr:colOff>
          <xdr:row>13</xdr:row>
          <xdr:rowOff>142875</xdr:rowOff>
        </xdr:to>
        <xdr:sp macro="" textlink="">
          <xdr:nvSpPr>
            <xdr:cNvPr id="1353" name="Option Button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Loisir 3 Top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990600</xdr:colOff>
          <xdr:row>13</xdr:row>
          <xdr:rowOff>114300</xdr:rowOff>
        </xdr:from>
        <xdr:to>
          <xdr:col>6</xdr:col>
          <xdr:colOff>333375</xdr:colOff>
          <xdr:row>14</xdr:row>
          <xdr:rowOff>142875</xdr:rowOff>
        </xdr:to>
        <xdr:sp macro="" textlink="">
          <xdr:nvSpPr>
            <xdr:cNvPr id="1354" name="Option Button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Complémentaire personnelle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19050</xdr:rowOff>
        </xdr:from>
        <xdr:to>
          <xdr:col>4</xdr:col>
          <xdr:colOff>657225</xdr:colOff>
          <xdr:row>7</xdr:row>
          <xdr:rowOff>180975</xdr:rowOff>
        </xdr:to>
        <xdr:sp macro="" textlink="">
          <xdr:nvSpPr>
            <xdr:cNvPr id="1340" name="Option Button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Participer à toutes les activités du club avec Licence FFESSM Maïali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28575</xdr:rowOff>
        </xdr:from>
        <xdr:to>
          <xdr:col>4</xdr:col>
          <xdr:colOff>666750</xdr:colOff>
          <xdr:row>9</xdr:row>
          <xdr:rowOff>47625</xdr:rowOff>
        </xdr:to>
        <xdr:sp macro="" textlink="">
          <xdr:nvSpPr>
            <xdr:cNvPr id="1355" name="Option Button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Participer à toutes les activités du club avec Licence dans un autre club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19050</xdr:rowOff>
        </xdr:from>
        <xdr:to>
          <xdr:col>4</xdr:col>
          <xdr:colOff>676275</xdr:colOff>
          <xdr:row>10</xdr:row>
          <xdr:rowOff>47625</xdr:rowOff>
        </xdr:to>
        <xdr:sp macro="" textlink="">
          <xdr:nvSpPr>
            <xdr:cNvPr id="1356" name="Option Button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Aller uniquement à la piscine sans activité plongée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10</xdr:row>
          <xdr:rowOff>19050</xdr:rowOff>
        </xdr:from>
        <xdr:to>
          <xdr:col>4</xdr:col>
          <xdr:colOff>685800</xdr:colOff>
          <xdr:row>11</xdr:row>
          <xdr:rowOff>47625</xdr:rowOff>
        </xdr:to>
        <xdr:sp macro="" textlink="">
          <xdr:nvSpPr>
            <xdr:cNvPr id="1357" name="Option Button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Accompagner une personne mineure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11</xdr:row>
          <xdr:rowOff>28575</xdr:rowOff>
        </xdr:from>
        <xdr:to>
          <xdr:col>4</xdr:col>
          <xdr:colOff>619125</xdr:colOff>
          <xdr:row>12</xdr:row>
          <xdr:rowOff>57150</xdr:rowOff>
        </xdr:to>
        <xdr:sp macro="" textlink="">
          <xdr:nvSpPr>
            <xdr:cNvPr id="1359" name="Option Button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Prendre une licence FFESSM sans activité au Maïali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6</xdr:col>
          <xdr:colOff>95250</xdr:colOff>
          <xdr:row>37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4082</xdr:colOff>
          <xdr:row>38</xdr:row>
          <xdr:rowOff>0</xdr:rowOff>
        </xdr:from>
        <xdr:to>
          <xdr:col>6</xdr:col>
          <xdr:colOff>99332</xdr:colOff>
          <xdr:row>39</xdr:row>
          <xdr:rowOff>9525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0</xdr:rowOff>
        </xdr:from>
        <xdr:to>
          <xdr:col>6</xdr:col>
          <xdr:colOff>95250</xdr:colOff>
          <xdr:row>41</xdr:row>
          <xdr:rowOff>9525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6</xdr:col>
          <xdr:colOff>95250</xdr:colOff>
          <xdr:row>43</xdr:row>
          <xdr:rowOff>9525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41</xdr:row>
          <xdr:rowOff>19050</xdr:rowOff>
        </xdr:from>
        <xdr:to>
          <xdr:col>9</xdr:col>
          <xdr:colOff>0</xdr:colOff>
          <xdr:row>42</xdr:row>
          <xdr:rowOff>9525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ANTEOR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50</xdr:row>
          <xdr:rowOff>9525</xdr:rowOff>
        </xdr:from>
        <xdr:to>
          <xdr:col>8</xdr:col>
          <xdr:colOff>457200</xdr:colOff>
          <xdr:row>51</xdr:row>
          <xdr:rowOff>38100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ANTEOR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0</xdr:rowOff>
        </xdr:from>
        <xdr:to>
          <xdr:col>6</xdr:col>
          <xdr:colOff>95250</xdr:colOff>
          <xdr:row>46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</xdr:colOff>
          <xdr:row>47</xdr:row>
          <xdr:rowOff>0</xdr:rowOff>
        </xdr:from>
        <xdr:to>
          <xdr:col>6</xdr:col>
          <xdr:colOff>93891</xdr:colOff>
          <xdr:row>48</xdr:row>
          <xdr:rowOff>9525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6</xdr:col>
          <xdr:colOff>95250</xdr:colOff>
          <xdr:row>50</xdr:row>
          <xdr:rowOff>9525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6</xdr:col>
          <xdr:colOff>95250</xdr:colOff>
          <xdr:row>52</xdr:row>
          <xdr:rowOff>9525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56</xdr:row>
          <xdr:rowOff>95250</xdr:rowOff>
        </xdr:from>
        <xdr:to>
          <xdr:col>3</xdr:col>
          <xdr:colOff>666750</xdr:colOff>
          <xdr:row>57</xdr:row>
          <xdr:rowOff>104775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56</xdr:row>
          <xdr:rowOff>95250</xdr:rowOff>
        </xdr:from>
        <xdr:to>
          <xdr:col>7</xdr:col>
          <xdr:colOff>9525</xdr:colOff>
          <xdr:row>57</xdr:row>
          <xdr:rowOff>104775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B3AD8-2D29-4287-93AC-F7AFEAE31057}">
  <sheetPr codeName="Feuil1">
    <pageSetUpPr fitToPage="1"/>
  </sheetPr>
  <dimension ref="B1:AK112"/>
  <sheetViews>
    <sheetView showGridLines="0" tabSelected="1" zoomScaleNormal="100" workbookViewId="0">
      <selection activeCell="AN29" sqref="AN29"/>
    </sheetView>
  </sheetViews>
  <sheetFormatPr baseColWidth="10" defaultRowHeight="15" x14ac:dyDescent="0.25"/>
  <cols>
    <col min="1" max="1" width="2.140625" customWidth="1"/>
    <col min="3" max="3" width="16.28515625" customWidth="1"/>
    <col min="4" max="4" width="18.7109375" customWidth="1"/>
    <col min="5" max="5" width="12.28515625" customWidth="1"/>
    <col min="6" max="6" width="14.85546875" customWidth="1"/>
    <col min="7" max="7" width="11" customWidth="1"/>
    <col min="8" max="8" width="7.7109375" bestFit="1" customWidth="1"/>
    <col min="9" max="9" width="7.140625" customWidth="1"/>
    <col min="10" max="10" width="3.85546875" customWidth="1"/>
    <col min="11" max="11" width="6.5703125" customWidth="1"/>
    <col min="12" max="13" width="11.42578125" hidden="1" customWidth="1"/>
    <col min="14" max="14" width="19.7109375" hidden="1" customWidth="1"/>
    <col min="15" max="15" width="6.85546875" hidden="1" customWidth="1"/>
    <col min="16" max="16" width="5.42578125" hidden="1" customWidth="1"/>
    <col min="17" max="17" width="9" hidden="1" customWidth="1"/>
    <col min="18" max="18" width="10" hidden="1" customWidth="1"/>
    <col min="19" max="19" width="6.42578125" hidden="1" customWidth="1"/>
    <col min="20" max="25" width="6" hidden="1" customWidth="1"/>
    <col min="26" max="26" width="11.42578125" hidden="1" customWidth="1"/>
    <col min="27" max="27" width="4.7109375" hidden="1" customWidth="1"/>
    <col min="28" max="28" width="5.42578125" hidden="1" customWidth="1"/>
    <col min="29" max="29" width="6.85546875" hidden="1" customWidth="1"/>
    <col min="30" max="30" width="11.85546875" hidden="1" customWidth="1"/>
    <col min="31" max="31" width="19.85546875" hidden="1" customWidth="1"/>
    <col min="32" max="32" width="22" hidden="1" customWidth="1"/>
    <col min="33" max="33" width="19.7109375" hidden="1" customWidth="1"/>
    <col min="34" max="34" width="13.85546875" hidden="1" customWidth="1"/>
    <col min="35" max="35" width="15.140625" hidden="1" customWidth="1"/>
    <col min="36" max="36" width="21.28515625" hidden="1" customWidth="1"/>
    <col min="37" max="37" width="11.42578125" hidden="1" customWidth="1"/>
    <col min="38" max="58" width="11.42578125" customWidth="1"/>
  </cols>
  <sheetData>
    <row r="1" spans="3:36" x14ac:dyDescent="0.25">
      <c r="D1" s="5" t="s">
        <v>0</v>
      </c>
      <c r="E1" s="24"/>
      <c r="F1" s="24"/>
      <c r="G1" s="8"/>
      <c r="N1" s="3" t="s">
        <v>14</v>
      </c>
      <c r="O1" s="3" t="s">
        <v>53</v>
      </c>
      <c r="P1" s="3" t="s">
        <v>77</v>
      </c>
      <c r="Q1" s="3" t="s">
        <v>76</v>
      </c>
      <c r="R1" s="3" t="s">
        <v>55</v>
      </c>
      <c r="S1" s="3" t="s">
        <v>54</v>
      </c>
      <c r="T1" s="3" t="s">
        <v>56</v>
      </c>
      <c r="U1" s="3" t="s">
        <v>57</v>
      </c>
      <c r="V1" s="3" t="s">
        <v>58</v>
      </c>
      <c r="W1" s="3" t="s">
        <v>59</v>
      </c>
      <c r="X1" s="3" t="s">
        <v>60</v>
      </c>
      <c r="Y1" s="3" t="s">
        <v>61</v>
      </c>
      <c r="AA1" s="1" t="s">
        <v>4</v>
      </c>
      <c r="AB1" s="1" t="s">
        <v>5</v>
      </c>
      <c r="AC1" s="1" t="s">
        <v>6</v>
      </c>
      <c r="AD1" s="1" t="s">
        <v>21</v>
      </c>
      <c r="AE1" s="1" t="s">
        <v>41</v>
      </c>
      <c r="AF1" s="1" t="s">
        <v>87</v>
      </c>
      <c r="AG1" s="1" t="s">
        <v>98</v>
      </c>
      <c r="AH1" s="1" t="s">
        <v>103</v>
      </c>
      <c r="AI1" s="1" t="s">
        <v>107</v>
      </c>
      <c r="AJ1" s="1" t="s">
        <v>122</v>
      </c>
    </row>
    <row r="2" spans="3:36" x14ac:dyDescent="0.25">
      <c r="D2" s="5" t="s">
        <v>1</v>
      </c>
      <c r="E2" s="24"/>
      <c r="F2" s="24"/>
      <c r="G2" s="8"/>
      <c r="N2" s="4" t="s">
        <v>75</v>
      </c>
      <c r="O2" s="5" t="b"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AA2">
        <v>1</v>
      </c>
      <c r="AB2">
        <v>1</v>
      </c>
      <c r="AC2">
        <v>1930</v>
      </c>
      <c r="AD2" t="s">
        <v>62</v>
      </c>
      <c r="AE2" s="10" t="s">
        <v>47</v>
      </c>
      <c r="AF2" t="s">
        <v>88</v>
      </c>
      <c r="AG2" t="s">
        <v>99</v>
      </c>
      <c r="AH2" t="s">
        <v>104</v>
      </c>
      <c r="AI2" t="s">
        <v>108</v>
      </c>
      <c r="AJ2" t="s">
        <v>123</v>
      </c>
    </row>
    <row r="3" spans="3:36" x14ac:dyDescent="0.25">
      <c r="D3" s="5" t="s">
        <v>2</v>
      </c>
      <c r="E3" s="24"/>
      <c r="F3" s="24"/>
      <c r="G3" s="8"/>
      <c r="N3" s="4" t="s">
        <v>4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>
        <v>2</v>
      </c>
      <c r="AB3">
        <v>2</v>
      </c>
      <c r="AC3">
        <v>1931</v>
      </c>
      <c r="AD3" t="s">
        <v>63</v>
      </c>
      <c r="AE3" s="10" t="s">
        <v>42</v>
      </c>
      <c r="AF3" t="s">
        <v>89</v>
      </c>
      <c r="AG3" t="s">
        <v>100</v>
      </c>
      <c r="AH3" t="s">
        <v>105</v>
      </c>
      <c r="AI3" t="s">
        <v>113</v>
      </c>
      <c r="AJ3" t="s">
        <v>124</v>
      </c>
    </row>
    <row r="4" spans="3:36" x14ac:dyDescent="0.25">
      <c r="D4" s="5" t="s">
        <v>3</v>
      </c>
      <c r="E4" s="18"/>
      <c r="N4" s="4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>
        <v>3</v>
      </c>
      <c r="AB4">
        <v>3</v>
      </c>
      <c r="AC4">
        <v>1932</v>
      </c>
      <c r="AD4" t="s">
        <v>23</v>
      </c>
      <c r="AE4" s="10" t="s">
        <v>45</v>
      </c>
      <c r="AF4" t="s">
        <v>90</v>
      </c>
      <c r="AG4" t="s">
        <v>101</v>
      </c>
      <c r="AH4" t="s">
        <v>106</v>
      </c>
      <c r="AI4" t="s">
        <v>109</v>
      </c>
      <c r="AJ4" t="s">
        <v>125</v>
      </c>
    </row>
    <row r="5" spans="3:36" x14ac:dyDescent="0.25">
      <c r="D5" s="5" t="s">
        <v>130</v>
      </c>
      <c r="E5" s="24"/>
      <c r="F5" s="24"/>
      <c r="G5" s="8"/>
      <c r="N5" s="4" t="s">
        <v>6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>
        <v>4</v>
      </c>
      <c r="AB5">
        <v>4</v>
      </c>
      <c r="AC5">
        <v>1933</v>
      </c>
      <c r="AD5" t="s">
        <v>24</v>
      </c>
      <c r="AE5" s="10" t="s">
        <v>43</v>
      </c>
      <c r="AF5" t="s">
        <v>91</v>
      </c>
      <c r="AG5" t="s">
        <v>102</v>
      </c>
      <c r="AI5" t="s">
        <v>110</v>
      </c>
      <c r="AJ5" t="s">
        <v>126</v>
      </c>
    </row>
    <row r="6" spans="3:36" x14ac:dyDescent="0.25">
      <c r="D6" s="5" t="s">
        <v>7</v>
      </c>
      <c r="E6" s="24"/>
      <c r="F6" s="24"/>
      <c r="G6" s="8"/>
      <c r="N6" s="4" t="s">
        <v>54</v>
      </c>
      <c r="O6" s="14">
        <f ca="1">(TODAY()-DATE(O5+1929,O4,O3))/365.25</f>
        <v>94.647501711156735</v>
      </c>
      <c r="P6" s="2"/>
      <c r="Q6" s="2"/>
      <c r="R6" s="12"/>
      <c r="S6" s="12"/>
      <c r="T6" s="2"/>
      <c r="U6" s="2"/>
      <c r="V6" s="2"/>
      <c r="W6" s="2"/>
      <c r="X6" s="2"/>
      <c r="Y6" s="2"/>
      <c r="AA6">
        <v>5</v>
      </c>
      <c r="AB6">
        <v>5</v>
      </c>
      <c r="AC6">
        <v>1934</v>
      </c>
      <c r="AD6" t="s">
        <v>25</v>
      </c>
      <c r="AE6" s="10" t="s">
        <v>46</v>
      </c>
      <c r="AF6" t="s">
        <v>92</v>
      </c>
      <c r="AI6" t="s">
        <v>111</v>
      </c>
    </row>
    <row r="7" spans="3:36" x14ac:dyDescent="0.25">
      <c r="E7" s="8"/>
      <c r="F7" s="8"/>
      <c r="G7" s="8"/>
      <c r="N7" s="4" t="s">
        <v>8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AA7">
        <v>6</v>
      </c>
      <c r="AB7">
        <v>6</v>
      </c>
      <c r="AC7">
        <v>1935</v>
      </c>
      <c r="AD7" t="s">
        <v>26</v>
      </c>
      <c r="AE7" s="10" t="s">
        <v>44</v>
      </c>
      <c r="AF7" t="s">
        <v>93</v>
      </c>
      <c r="AI7" t="s">
        <v>112</v>
      </c>
    </row>
    <row r="8" spans="3:36" x14ac:dyDescent="0.25">
      <c r="E8" s="8"/>
      <c r="F8" s="8"/>
      <c r="G8" s="8"/>
      <c r="N8" s="4" t="s">
        <v>9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>
        <v>7</v>
      </c>
      <c r="AB8">
        <v>7</v>
      </c>
      <c r="AC8">
        <v>1936</v>
      </c>
      <c r="AD8" t="s">
        <v>27</v>
      </c>
      <c r="AF8" t="s">
        <v>94</v>
      </c>
    </row>
    <row r="9" spans="3:36" x14ac:dyDescent="0.25">
      <c r="E9" s="8"/>
      <c r="F9" s="19" t="str">
        <f t="shared" ref="F9:F14" si="0">IF(Assurance&lt;&gt;"","","Pas applicable")</f>
        <v/>
      </c>
      <c r="G9" s="8"/>
      <c r="H9" s="9" t="s">
        <v>35</v>
      </c>
      <c r="I9" s="23">
        <f>+P9</f>
        <v>0</v>
      </c>
      <c r="J9" t="s">
        <v>129</v>
      </c>
      <c r="N9" s="4" t="s">
        <v>35</v>
      </c>
      <c r="O9" s="17" t="str">
        <f>+O40</f>
        <v/>
      </c>
      <c r="P9" s="2">
        <f>IF(O9=1,Q9,0)</f>
        <v>0</v>
      </c>
      <c r="Q9" s="2">
        <f ca="1">IF(Renouvellement=TRUE,S9*Red1Sa,S9)</f>
        <v>70</v>
      </c>
      <c r="R9" s="2">
        <v>1</v>
      </c>
      <c r="S9" s="2">
        <f ca="1">IF(Age&lt;18,Cotisation_1_1,Cotisation_1_2)</f>
        <v>70</v>
      </c>
      <c r="T9" s="13">
        <v>35</v>
      </c>
      <c r="U9" s="13">
        <v>70</v>
      </c>
      <c r="V9" s="13"/>
      <c r="W9" s="13"/>
      <c r="X9" s="2"/>
      <c r="Y9" s="2"/>
      <c r="AA9">
        <v>8</v>
      </c>
      <c r="AB9">
        <v>8</v>
      </c>
      <c r="AC9">
        <v>1937</v>
      </c>
      <c r="AD9" t="s">
        <v>28</v>
      </c>
      <c r="AF9" t="s">
        <v>95</v>
      </c>
    </row>
    <row r="10" spans="3:36" x14ac:dyDescent="0.25">
      <c r="E10" s="8"/>
      <c r="F10" s="19" t="str">
        <f t="shared" si="0"/>
        <v/>
      </c>
      <c r="G10" s="8"/>
      <c r="H10" s="9" t="s">
        <v>36</v>
      </c>
      <c r="I10" s="23">
        <f>+P11</f>
        <v>0</v>
      </c>
      <c r="J10" t="s">
        <v>129</v>
      </c>
      <c r="N10" s="4" t="s">
        <v>36</v>
      </c>
      <c r="O10" s="17" t="str">
        <f>+O41</f>
        <v/>
      </c>
      <c r="P10" s="2">
        <f>IF(O10=1,Q10,IF(O10=2,Cotisation_2_2,0))</f>
        <v>0</v>
      </c>
      <c r="Q10" s="2">
        <f ca="1">IF(Renouvellement=TRUE,S10*Red2Sa,S10)</f>
        <v>30</v>
      </c>
      <c r="R10" s="2">
        <v>1</v>
      </c>
      <c r="S10" s="2">
        <f ca="1">IF(Age&lt;18,Cotisation_2_1,Cotisation_2_1)</f>
        <v>30</v>
      </c>
      <c r="T10" s="13">
        <v>30</v>
      </c>
      <c r="U10" s="13">
        <v>17</v>
      </c>
      <c r="V10" s="13">
        <v>10</v>
      </c>
      <c r="W10" s="13">
        <v>10</v>
      </c>
      <c r="X10" s="2"/>
      <c r="Y10" s="2"/>
      <c r="AA10">
        <v>9</v>
      </c>
      <c r="AB10">
        <v>9</v>
      </c>
      <c r="AC10">
        <v>1938</v>
      </c>
      <c r="AD10" t="s">
        <v>29</v>
      </c>
      <c r="AF10" t="s">
        <v>96</v>
      </c>
    </row>
    <row r="11" spans="3:36" x14ac:dyDescent="0.25">
      <c r="E11" s="8"/>
      <c r="F11" s="19" t="str">
        <f t="shared" si="0"/>
        <v/>
      </c>
      <c r="G11" s="8"/>
      <c r="H11" s="9" t="s">
        <v>37</v>
      </c>
      <c r="I11" s="23">
        <f>+P12</f>
        <v>0</v>
      </c>
      <c r="J11" t="s">
        <v>129</v>
      </c>
      <c r="N11" s="4" t="s">
        <v>41</v>
      </c>
      <c r="O11" s="2">
        <v>1</v>
      </c>
      <c r="P11" s="2">
        <f>+T11+P10</f>
        <v>0</v>
      </c>
      <c r="Q11" s="2"/>
      <c r="R11" s="2">
        <v>1</v>
      </c>
      <c r="S11" s="2"/>
      <c r="T11" s="2">
        <f>+(O11-R11)*10</f>
        <v>0</v>
      </c>
      <c r="U11" s="2"/>
      <c r="V11" s="2"/>
      <c r="W11" s="2"/>
      <c r="X11" s="2"/>
      <c r="Y11" s="2"/>
      <c r="AA11">
        <v>10</v>
      </c>
      <c r="AB11">
        <v>10</v>
      </c>
      <c r="AC11">
        <v>1939</v>
      </c>
      <c r="AD11" t="s">
        <v>30</v>
      </c>
      <c r="AF11" t="s">
        <v>97</v>
      </c>
    </row>
    <row r="12" spans="3:36" x14ac:dyDescent="0.25">
      <c r="E12" s="8"/>
      <c r="F12" s="19" t="str">
        <f t="shared" si="0"/>
        <v/>
      </c>
      <c r="G12" s="8"/>
      <c r="H12" s="9" t="s">
        <v>40</v>
      </c>
      <c r="I12" s="23">
        <f>+Q13</f>
        <v>0</v>
      </c>
      <c r="J12" t="s">
        <v>129</v>
      </c>
      <c r="N12" s="4" t="s">
        <v>74</v>
      </c>
      <c r="O12" s="17" t="str">
        <f>+O42</f>
        <v/>
      </c>
      <c r="P12" s="12">
        <f>IF(FFESSM=1,Q12,IF(FFESSM=3,Cotisation_3_4,0))</f>
        <v>0</v>
      </c>
      <c r="Q12" s="12">
        <f ca="1">IF(Renouvellement=TRUE,S12*Red3Sa,S12)</f>
        <v>46</v>
      </c>
      <c r="R12" s="2">
        <v>1</v>
      </c>
      <c r="S12" s="12">
        <f ca="1">IF(Age&lt;16,IF(Age&lt;12,Cotisation_3_3,Cotisation_3_2),Cotisation_3_1)</f>
        <v>46</v>
      </c>
      <c r="T12" s="22">
        <v>46</v>
      </c>
      <c r="U12" s="22">
        <v>29</v>
      </c>
      <c r="V12" s="22">
        <v>13</v>
      </c>
      <c r="W12" s="13">
        <v>50</v>
      </c>
      <c r="X12" s="2"/>
      <c r="Y12" s="2"/>
      <c r="AA12">
        <v>11</v>
      </c>
      <c r="AB12">
        <v>11</v>
      </c>
      <c r="AC12">
        <v>1940</v>
      </c>
      <c r="AD12" t="s">
        <v>31</v>
      </c>
    </row>
    <row r="13" spans="3:36" x14ac:dyDescent="0.25">
      <c r="E13" s="8"/>
      <c r="F13" s="19" t="str">
        <f t="shared" si="0"/>
        <v/>
      </c>
      <c r="G13" s="8"/>
      <c r="H13" s="9" t="s">
        <v>39</v>
      </c>
      <c r="I13" s="23">
        <f>SUM(I9:I12)</f>
        <v>0</v>
      </c>
      <c r="J13" t="s">
        <v>129</v>
      </c>
      <c r="N13" s="4" t="s">
        <v>38</v>
      </c>
      <c r="O13" s="17">
        <f>IF(O43=1,P43,"")</f>
        <v>0</v>
      </c>
      <c r="P13" s="2"/>
      <c r="Q13" s="12">
        <f>IF(Renouvellement=TRUE,S13*Red4Sa,S13)</f>
        <v>0</v>
      </c>
      <c r="R13" s="2">
        <v>1</v>
      </c>
      <c r="S13" s="12">
        <f>IF(O13=1,Cotisation_4_1,IF(O13=2,Cotisation_4_2,IF(O13=3,Cotisation_4_3,IF(O13=4,Cotisation_4_4,IF(O13=5,Cotisation_4_5,IF(O13=6,Cotisation_4_6,0))))))</f>
        <v>0</v>
      </c>
      <c r="T13" s="22">
        <v>22</v>
      </c>
      <c r="U13" s="22">
        <v>27</v>
      </c>
      <c r="V13" s="22">
        <v>46</v>
      </c>
      <c r="W13" s="22">
        <v>43</v>
      </c>
      <c r="X13" s="13">
        <v>54</v>
      </c>
      <c r="Y13" s="13">
        <v>89</v>
      </c>
      <c r="AA13">
        <v>12</v>
      </c>
      <c r="AB13">
        <v>12</v>
      </c>
      <c r="AC13">
        <v>1941</v>
      </c>
    </row>
    <row r="14" spans="3:36" x14ac:dyDescent="0.25">
      <c r="C14" t="s">
        <v>86</v>
      </c>
      <c r="D14" s="15"/>
      <c r="E14" s="8"/>
      <c r="F14" s="19" t="str">
        <f t="shared" si="0"/>
        <v/>
      </c>
      <c r="G14" s="8"/>
      <c r="I14" s="9"/>
      <c r="N14" s="4" t="s">
        <v>21</v>
      </c>
      <c r="O14" s="2"/>
      <c r="P14" s="2"/>
      <c r="Q14" s="2"/>
      <c r="R14" s="12"/>
      <c r="S14" s="12"/>
      <c r="T14" s="2"/>
      <c r="U14" s="2"/>
      <c r="V14" s="2"/>
      <c r="W14" s="2"/>
      <c r="X14" s="2"/>
      <c r="Y14" s="2"/>
      <c r="AA14">
        <v>13</v>
      </c>
      <c r="AC14">
        <v>1942</v>
      </c>
    </row>
    <row r="15" spans="3:36" x14ac:dyDescent="0.25">
      <c r="E15" s="8"/>
      <c r="F15" s="8"/>
      <c r="G15" s="8"/>
      <c r="N15" s="4" t="s">
        <v>4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A15">
        <v>14</v>
      </c>
      <c r="AC15">
        <v>1943</v>
      </c>
    </row>
    <row r="16" spans="3:36" x14ac:dyDescent="0.25">
      <c r="N16" s="4" t="s">
        <v>5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A16">
        <v>15</v>
      </c>
      <c r="AC16">
        <v>1944</v>
      </c>
    </row>
    <row r="17" spans="3:29" x14ac:dyDescent="0.25">
      <c r="C17" s="5" t="s">
        <v>15</v>
      </c>
      <c r="D17" s="24"/>
      <c r="E17" s="24"/>
      <c r="F17" s="24"/>
      <c r="G17" s="24"/>
      <c r="H17" s="24"/>
      <c r="I17" s="24"/>
      <c r="J17" s="24"/>
      <c r="N17" s="4" t="s">
        <v>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AA17">
        <v>16</v>
      </c>
      <c r="AC17">
        <v>1945</v>
      </c>
    </row>
    <row r="18" spans="3:29" x14ac:dyDescent="0.25">
      <c r="C18" s="5" t="s">
        <v>15</v>
      </c>
      <c r="D18" s="24"/>
      <c r="E18" s="24"/>
      <c r="F18" s="24"/>
      <c r="G18" s="24"/>
      <c r="H18" s="24"/>
      <c r="I18" s="24"/>
      <c r="J18" s="24"/>
      <c r="N18" s="4" t="s">
        <v>52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AA18">
        <v>17</v>
      </c>
      <c r="AC18">
        <v>1946</v>
      </c>
    </row>
    <row r="19" spans="3:29" x14ac:dyDescent="0.25">
      <c r="C19" s="5" t="s">
        <v>16</v>
      </c>
      <c r="D19" s="20"/>
      <c r="N19" s="4" t="s">
        <v>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AA19">
        <v>18</v>
      </c>
      <c r="AC19">
        <v>1947</v>
      </c>
    </row>
    <row r="20" spans="3:29" x14ac:dyDescent="0.25">
      <c r="C20" s="5" t="s">
        <v>17</v>
      </c>
      <c r="D20" s="24"/>
      <c r="E20" s="24"/>
      <c r="F20" s="24"/>
      <c r="G20" s="24"/>
      <c r="H20" s="24"/>
      <c r="I20" s="24"/>
      <c r="J20" s="24"/>
      <c r="N20" s="4" t="s">
        <v>79</v>
      </c>
      <c r="O20" s="2"/>
      <c r="P20" s="2"/>
      <c r="Q20" s="2"/>
      <c r="R20" s="12"/>
      <c r="S20" s="12"/>
      <c r="T20" s="2"/>
      <c r="U20" s="2"/>
      <c r="V20" s="2"/>
      <c r="W20" s="2"/>
      <c r="X20" s="2"/>
      <c r="Y20" s="2"/>
      <c r="AA20">
        <v>19</v>
      </c>
      <c r="AC20">
        <v>1948</v>
      </c>
    </row>
    <row r="21" spans="3:29" x14ac:dyDescent="0.25">
      <c r="N21" s="4" t="s">
        <v>66</v>
      </c>
      <c r="O21" s="2"/>
      <c r="P21" s="2"/>
      <c r="Q21" s="2"/>
      <c r="R21" s="12"/>
      <c r="S21" s="12"/>
      <c r="T21" s="2"/>
      <c r="U21" s="2"/>
      <c r="V21" s="2"/>
      <c r="W21" s="2"/>
      <c r="X21" s="2"/>
      <c r="Y21" s="2"/>
      <c r="AA21">
        <v>20</v>
      </c>
      <c r="AC21">
        <v>1949</v>
      </c>
    </row>
    <row r="22" spans="3:29" x14ac:dyDescent="0.25">
      <c r="C22" s="5" t="s">
        <v>18</v>
      </c>
      <c r="D22" s="34"/>
      <c r="E22" s="34"/>
      <c r="F22" s="34"/>
      <c r="G22" s="34"/>
      <c r="H22" s="34"/>
      <c r="I22" s="34"/>
      <c r="J22" s="34"/>
      <c r="N22" s="4" t="s">
        <v>80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>
        <v>21</v>
      </c>
      <c r="AC22">
        <v>1950</v>
      </c>
    </row>
    <row r="23" spans="3:29" x14ac:dyDescent="0.25">
      <c r="C23" s="5" t="s">
        <v>19</v>
      </c>
      <c r="D23" s="21"/>
      <c r="E23" s="6"/>
      <c r="F23" s="6"/>
      <c r="G23" s="6"/>
      <c r="N23" s="4" t="s">
        <v>10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A23">
        <v>22</v>
      </c>
      <c r="AC23">
        <v>1951</v>
      </c>
    </row>
    <row r="24" spans="3:29" x14ac:dyDescent="0.25">
      <c r="C24" s="5" t="s">
        <v>20</v>
      </c>
      <c r="D24" s="11"/>
      <c r="N24" s="4" t="s">
        <v>50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AA24">
        <v>23</v>
      </c>
      <c r="AC24">
        <v>1952</v>
      </c>
    </row>
    <row r="25" spans="3:29" x14ac:dyDescent="0.25">
      <c r="N25" s="4" t="s">
        <v>49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AA25">
        <v>24</v>
      </c>
      <c r="AC25">
        <v>1953</v>
      </c>
    </row>
    <row r="26" spans="3:29" x14ac:dyDescent="0.25">
      <c r="C26" s="5" t="s">
        <v>0</v>
      </c>
      <c r="D26" s="24"/>
      <c r="E26" s="24"/>
      <c r="F26" s="24"/>
      <c r="G26" s="24"/>
      <c r="N26" s="4" t="s">
        <v>67</v>
      </c>
      <c r="O26" s="5" t="b"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AA26">
        <v>25</v>
      </c>
      <c r="AC26">
        <v>1954</v>
      </c>
    </row>
    <row r="27" spans="3:29" x14ac:dyDescent="0.25">
      <c r="C27" s="5" t="s">
        <v>2</v>
      </c>
      <c r="D27" s="24"/>
      <c r="E27" s="24"/>
      <c r="F27" s="24"/>
      <c r="G27" s="24"/>
      <c r="N27" s="4" t="s">
        <v>68</v>
      </c>
      <c r="O27" s="5" t="b">
        <v>0</v>
      </c>
      <c r="P27" s="2"/>
      <c r="Q27" s="2"/>
      <c r="R27" s="2"/>
      <c r="S27" s="2"/>
      <c r="T27" s="2"/>
      <c r="U27" s="2"/>
      <c r="V27" s="2"/>
      <c r="W27" s="2"/>
      <c r="X27" s="2"/>
      <c r="Y27" s="2"/>
      <c r="AA27">
        <v>26</v>
      </c>
      <c r="AC27">
        <v>1955</v>
      </c>
    </row>
    <row r="28" spans="3:29" x14ac:dyDescent="0.25">
      <c r="C28" s="5" t="s">
        <v>21</v>
      </c>
      <c r="N28" s="4" t="s">
        <v>64</v>
      </c>
      <c r="O28" s="5" t="b">
        <v>0</v>
      </c>
      <c r="P28" s="2"/>
      <c r="Q28" s="2"/>
      <c r="R28" s="2"/>
      <c r="S28" s="2"/>
      <c r="T28" s="2"/>
      <c r="U28" s="2"/>
      <c r="V28" s="2"/>
      <c r="W28" s="2"/>
      <c r="X28" s="2"/>
      <c r="Y28" s="2"/>
      <c r="AA28">
        <v>27</v>
      </c>
      <c r="AC28">
        <v>1956</v>
      </c>
    </row>
    <row r="29" spans="3:29" x14ac:dyDescent="0.25">
      <c r="C29" s="5" t="s">
        <v>22</v>
      </c>
      <c r="D29" s="7"/>
      <c r="N29" s="4" t="s">
        <v>65</v>
      </c>
      <c r="O29" s="5" t="b">
        <v>0</v>
      </c>
      <c r="P29" s="2"/>
      <c r="Q29" s="2"/>
      <c r="R29" s="2"/>
      <c r="S29" s="2"/>
      <c r="T29" s="2"/>
      <c r="U29" s="2"/>
      <c r="V29" s="2"/>
      <c r="W29" s="2"/>
      <c r="X29" s="2"/>
      <c r="Y29" s="2"/>
      <c r="AA29">
        <v>28</v>
      </c>
      <c r="AC29">
        <v>1957</v>
      </c>
    </row>
    <row r="30" spans="3:29" x14ac:dyDescent="0.25">
      <c r="D30" s="6"/>
      <c r="N30" s="4" t="s">
        <v>48</v>
      </c>
      <c r="O30" s="5" t="b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AA30">
        <v>29</v>
      </c>
      <c r="AC30">
        <v>1958</v>
      </c>
    </row>
    <row r="31" spans="3:29" x14ac:dyDescent="0.25">
      <c r="C31" s="5" t="s">
        <v>32</v>
      </c>
      <c r="D31" s="24"/>
      <c r="E31" s="24"/>
      <c r="F31" s="24"/>
      <c r="G31" s="24"/>
      <c r="N31" s="4" t="s">
        <v>11</v>
      </c>
      <c r="O31" s="5" t="b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AA31">
        <v>30</v>
      </c>
      <c r="AC31">
        <v>1959</v>
      </c>
    </row>
    <row r="32" spans="3:29" x14ac:dyDescent="0.25">
      <c r="C32" s="5" t="s">
        <v>33</v>
      </c>
      <c r="D32" s="6"/>
      <c r="E32" s="6"/>
      <c r="F32" s="6"/>
      <c r="G32" s="6"/>
      <c r="N32" s="4" t="s">
        <v>70</v>
      </c>
      <c r="O32" s="2"/>
      <c r="P32" s="2"/>
      <c r="Q32" s="2"/>
      <c r="R32" s="12"/>
      <c r="S32" s="12"/>
      <c r="T32" s="2"/>
      <c r="U32" s="2"/>
      <c r="V32" s="2"/>
      <c r="W32" s="2"/>
      <c r="X32" s="2"/>
      <c r="Y32" s="2"/>
      <c r="AA32">
        <v>31</v>
      </c>
      <c r="AC32">
        <v>1960</v>
      </c>
    </row>
    <row r="33" spans="3:29" x14ac:dyDescent="0.25">
      <c r="C33" s="5" t="s">
        <v>34</v>
      </c>
      <c r="D33" s="24"/>
      <c r="E33" s="24"/>
      <c r="F33" s="24"/>
      <c r="G33" s="24"/>
      <c r="H33" s="24"/>
      <c r="I33" s="24"/>
      <c r="J33" s="24"/>
      <c r="N33" s="4" t="s">
        <v>69</v>
      </c>
      <c r="O33" s="2"/>
      <c r="P33" s="2"/>
      <c r="Q33" s="2"/>
      <c r="R33" s="12"/>
      <c r="S33" s="12"/>
      <c r="T33" s="2"/>
      <c r="U33" s="2"/>
      <c r="V33" s="2"/>
      <c r="W33" s="2"/>
      <c r="X33" s="2"/>
      <c r="Y33" s="2"/>
      <c r="AC33">
        <v>1961</v>
      </c>
    </row>
    <row r="34" spans="3:29" x14ac:dyDescent="0.25">
      <c r="N34" s="4" t="s">
        <v>12</v>
      </c>
      <c r="O34" s="5" t="b">
        <v>0</v>
      </c>
      <c r="P34" s="2"/>
      <c r="Q34" s="2"/>
      <c r="R34" s="2"/>
      <c r="S34" s="2"/>
      <c r="T34" s="2"/>
      <c r="U34" s="2"/>
      <c r="V34" s="2"/>
      <c r="W34" s="2"/>
      <c r="X34" s="2"/>
      <c r="Y34" s="2"/>
      <c r="AC34">
        <v>1962</v>
      </c>
    </row>
    <row r="35" spans="3:29" x14ac:dyDescent="0.25">
      <c r="N35" s="4" t="s">
        <v>13</v>
      </c>
      <c r="O35" s="5" t="b">
        <v>0</v>
      </c>
      <c r="P35" s="2"/>
      <c r="Q35" s="2"/>
      <c r="R35" s="2"/>
      <c r="S35" s="2"/>
      <c r="T35" s="2"/>
      <c r="U35" s="2"/>
      <c r="V35" s="2"/>
      <c r="W35" s="2"/>
      <c r="X35" s="2"/>
      <c r="Y35" s="2"/>
      <c r="AC35">
        <v>1963</v>
      </c>
    </row>
    <row r="36" spans="3:29" x14ac:dyDescent="0.25">
      <c r="N36" s="4" t="s">
        <v>71</v>
      </c>
      <c r="O36" s="5" t="b">
        <v>1</v>
      </c>
      <c r="P36" s="2"/>
      <c r="Q36" s="2"/>
      <c r="R36" s="12"/>
      <c r="S36" s="12"/>
      <c r="T36" s="2"/>
      <c r="U36" s="2"/>
      <c r="V36" s="2"/>
      <c r="W36" s="2"/>
      <c r="X36" s="2"/>
      <c r="Y36" s="2"/>
      <c r="AC36">
        <v>1964</v>
      </c>
    </row>
    <row r="37" spans="3:29" x14ac:dyDescent="0.25">
      <c r="D37" s="9" t="s">
        <v>115</v>
      </c>
      <c r="N37" s="4" t="s">
        <v>73</v>
      </c>
      <c r="O37" s="5" t="b">
        <v>1</v>
      </c>
      <c r="P37" s="2"/>
      <c r="Q37" s="2"/>
      <c r="R37" s="12"/>
      <c r="S37" s="12"/>
      <c r="T37" s="2"/>
      <c r="U37" s="2"/>
      <c r="V37" s="2"/>
      <c r="W37" s="2"/>
      <c r="X37" s="2"/>
      <c r="Y37" s="2"/>
      <c r="AC37">
        <v>1965</v>
      </c>
    </row>
    <row r="38" spans="3:29" x14ac:dyDescent="0.25">
      <c r="C38" s="9"/>
      <c r="N38" s="4" t="s">
        <v>72</v>
      </c>
      <c r="O38" s="5" t="b">
        <v>1</v>
      </c>
      <c r="P38" s="2"/>
      <c r="Q38" s="2"/>
      <c r="R38" s="12"/>
      <c r="S38" s="12"/>
      <c r="T38" s="2"/>
      <c r="U38" s="2"/>
      <c r="V38" s="2"/>
      <c r="W38" s="2"/>
      <c r="X38" s="2"/>
      <c r="Y38" s="2"/>
      <c r="AC38">
        <v>1966</v>
      </c>
    </row>
    <row r="39" spans="3:29" x14ac:dyDescent="0.25">
      <c r="D39" s="9" t="s">
        <v>114</v>
      </c>
      <c r="N39" s="16" t="s">
        <v>81</v>
      </c>
      <c r="O39" s="3">
        <v>0</v>
      </c>
      <c r="P39" s="2"/>
      <c r="AC39">
        <v>1967</v>
      </c>
    </row>
    <row r="40" spans="3:29" x14ac:dyDescent="0.25">
      <c r="C40" s="9"/>
      <c r="N40" s="4" t="s">
        <v>82</v>
      </c>
      <c r="O40" s="17" t="str">
        <f>IF(Participation&gt;0,IF(Participation&gt;3,IF(Participation&gt;3,"",2),1),"")</f>
        <v/>
      </c>
      <c r="P40" s="3"/>
      <c r="AC40">
        <v>1968</v>
      </c>
    </row>
    <row r="41" spans="3:29" x14ac:dyDescent="0.25">
      <c r="C41" s="9"/>
      <c r="D41" s="9" t="s">
        <v>116</v>
      </c>
      <c r="N41" s="4" t="s">
        <v>83</v>
      </c>
      <c r="O41" s="17" t="str">
        <f>IF(Participation&gt;0,IF(Participation&gt;3,IF(Participation&gt;2,IF(Participation&gt;3,IF(Participation&gt;4,"",2),2),2),1),"")</f>
        <v/>
      </c>
      <c r="P41" s="3"/>
      <c r="AC41">
        <v>1969</v>
      </c>
    </row>
    <row r="42" spans="3:29" x14ac:dyDescent="0.25">
      <c r="C42" s="9"/>
      <c r="D42" s="9"/>
      <c r="N42" s="4" t="s">
        <v>84</v>
      </c>
      <c r="O42" s="17" t="str">
        <f>IF(Participation&gt;0,IF(Participation&gt;1,IF(Participation&gt;2,IF(Participation&gt;4,3,4),""),1),"")</f>
        <v/>
      </c>
      <c r="P42" s="3"/>
      <c r="AC42">
        <v>1970</v>
      </c>
    </row>
    <row r="43" spans="3:29" x14ac:dyDescent="0.25">
      <c r="C43" s="9"/>
      <c r="D43" s="9" t="s">
        <v>117</v>
      </c>
      <c r="N43" s="4" t="s">
        <v>85</v>
      </c>
      <c r="O43" s="17">
        <f>IF(Participation&gt;0,IF(Participation&gt;1,IF(Participation&gt;2,IF(Participation&gt;4,1,""),""),1),1)</f>
        <v>1</v>
      </c>
      <c r="P43" s="3">
        <v>0</v>
      </c>
      <c r="AC43">
        <v>1971</v>
      </c>
    </row>
    <row r="44" spans="3:29" x14ac:dyDescent="0.25">
      <c r="C44" s="9"/>
      <c r="D44" s="9"/>
      <c r="AC44">
        <v>1972</v>
      </c>
    </row>
    <row r="45" spans="3:29" x14ac:dyDescent="0.25">
      <c r="C45" s="9"/>
      <c r="D45" s="9"/>
      <c r="AC45">
        <v>1973</v>
      </c>
    </row>
    <row r="46" spans="3:29" x14ac:dyDescent="0.25">
      <c r="C46" s="9"/>
      <c r="D46" s="9" t="s">
        <v>118</v>
      </c>
      <c r="AC46">
        <v>1974</v>
      </c>
    </row>
    <row r="47" spans="3:29" x14ac:dyDescent="0.25">
      <c r="C47" s="9"/>
      <c r="AC47">
        <v>1975</v>
      </c>
    </row>
    <row r="48" spans="3:29" x14ac:dyDescent="0.25">
      <c r="D48" s="9" t="s">
        <v>119</v>
      </c>
      <c r="AC48">
        <v>1976</v>
      </c>
    </row>
    <row r="49" spans="3:29" x14ac:dyDescent="0.25">
      <c r="AC49">
        <v>1977</v>
      </c>
    </row>
    <row r="50" spans="3:29" x14ac:dyDescent="0.25">
      <c r="D50" s="9" t="s">
        <v>120</v>
      </c>
      <c r="AC50">
        <v>1978</v>
      </c>
    </row>
    <row r="51" spans="3:29" x14ac:dyDescent="0.25">
      <c r="D51" s="9"/>
      <c r="AC51">
        <v>1979</v>
      </c>
    </row>
    <row r="52" spans="3:29" x14ac:dyDescent="0.25">
      <c r="D52" s="9" t="s">
        <v>121</v>
      </c>
      <c r="AC52">
        <v>1980</v>
      </c>
    </row>
    <row r="53" spans="3:29" x14ac:dyDescent="0.25">
      <c r="AC53">
        <v>1981</v>
      </c>
    </row>
    <row r="54" spans="3:29" x14ac:dyDescent="0.25">
      <c r="AC54">
        <v>1982</v>
      </c>
    </row>
    <row r="55" spans="3:29" x14ac:dyDescent="0.25">
      <c r="AC55">
        <v>1983</v>
      </c>
    </row>
    <row r="56" spans="3:29" x14ac:dyDescent="0.25">
      <c r="C56" t="s">
        <v>127</v>
      </c>
      <c r="F56" t="s">
        <v>128</v>
      </c>
      <c r="AC56">
        <v>1984</v>
      </c>
    </row>
    <row r="57" spans="3:29" x14ac:dyDescent="0.25">
      <c r="AC57">
        <v>1985</v>
      </c>
    </row>
    <row r="58" spans="3:29" x14ac:dyDescent="0.25">
      <c r="AC58">
        <v>1986</v>
      </c>
    </row>
    <row r="59" spans="3:29" x14ac:dyDescent="0.25">
      <c r="AC59">
        <v>1987</v>
      </c>
    </row>
    <row r="60" spans="3:29" x14ac:dyDescent="0.25">
      <c r="AC60">
        <v>1988</v>
      </c>
    </row>
    <row r="61" spans="3:29" x14ac:dyDescent="0.25">
      <c r="AC61">
        <v>1989</v>
      </c>
    </row>
    <row r="62" spans="3:29" x14ac:dyDescent="0.25">
      <c r="AC62">
        <v>1990</v>
      </c>
    </row>
    <row r="63" spans="3:29" x14ac:dyDescent="0.25">
      <c r="AC63">
        <v>1991</v>
      </c>
    </row>
    <row r="64" spans="3:29" x14ac:dyDescent="0.25">
      <c r="AC64">
        <v>1992</v>
      </c>
    </row>
    <row r="65" spans="2:29" ht="15.75" thickBot="1" x14ac:dyDescent="0.3">
      <c r="AC65">
        <v>1993</v>
      </c>
    </row>
    <row r="66" spans="2:29" x14ac:dyDescent="0.25">
      <c r="B66" s="9" t="s">
        <v>78</v>
      </c>
      <c r="C66" s="25"/>
      <c r="D66" s="26"/>
      <c r="E66" s="26"/>
      <c r="F66" s="26"/>
      <c r="G66" s="26"/>
      <c r="H66" s="26"/>
      <c r="I66" s="26"/>
      <c r="J66" s="27"/>
      <c r="AC66">
        <v>1994</v>
      </c>
    </row>
    <row r="67" spans="2:29" x14ac:dyDescent="0.25">
      <c r="C67" s="28"/>
      <c r="D67" s="29"/>
      <c r="E67" s="29"/>
      <c r="F67" s="29"/>
      <c r="G67" s="29"/>
      <c r="H67" s="29"/>
      <c r="I67" s="29"/>
      <c r="J67" s="30"/>
      <c r="AC67">
        <v>1995</v>
      </c>
    </row>
    <row r="68" spans="2:29" ht="15.75" thickBot="1" x14ac:dyDescent="0.3">
      <c r="C68" s="31"/>
      <c r="D68" s="32"/>
      <c r="E68" s="32"/>
      <c r="F68" s="32"/>
      <c r="G68" s="32"/>
      <c r="H68" s="32"/>
      <c r="I68" s="32"/>
      <c r="J68" s="33"/>
      <c r="AC68">
        <v>1996</v>
      </c>
    </row>
    <row r="69" spans="2:29" x14ac:dyDescent="0.25">
      <c r="AC69">
        <v>1997</v>
      </c>
    </row>
    <row r="70" spans="2:29" x14ac:dyDescent="0.25">
      <c r="AC70">
        <v>1998</v>
      </c>
    </row>
    <row r="71" spans="2:29" x14ac:dyDescent="0.25">
      <c r="AC71">
        <v>1999</v>
      </c>
    </row>
    <row r="72" spans="2:29" x14ac:dyDescent="0.25">
      <c r="AC72">
        <v>2000</v>
      </c>
    </row>
    <row r="73" spans="2:29" x14ac:dyDescent="0.25">
      <c r="AC73">
        <v>2001</v>
      </c>
    </row>
    <row r="74" spans="2:29" x14ac:dyDescent="0.25">
      <c r="AC74">
        <v>2002</v>
      </c>
    </row>
    <row r="75" spans="2:29" x14ac:dyDescent="0.25">
      <c r="AC75">
        <v>2003</v>
      </c>
    </row>
    <row r="76" spans="2:29" x14ac:dyDescent="0.25">
      <c r="AC76">
        <v>2004</v>
      </c>
    </row>
    <row r="77" spans="2:29" x14ac:dyDescent="0.25">
      <c r="AC77">
        <v>2005</v>
      </c>
    </row>
    <row r="78" spans="2:29" x14ac:dyDescent="0.25">
      <c r="AC78">
        <v>2006</v>
      </c>
    </row>
    <row r="79" spans="2:29" x14ac:dyDescent="0.25">
      <c r="AC79">
        <v>2007</v>
      </c>
    </row>
    <row r="80" spans="2:29" x14ac:dyDescent="0.25">
      <c r="AC80">
        <v>2008</v>
      </c>
    </row>
    <row r="81" spans="29:29" x14ac:dyDescent="0.25">
      <c r="AC81">
        <v>2009</v>
      </c>
    </row>
    <row r="82" spans="29:29" x14ac:dyDescent="0.25">
      <c r="AC82">
        <v>2010</v>
      </c>
    </row>
    <row r="83" spans="29:29" x14ac:dyDescent="0.25">
      <c r="AC83">
        <v>2011</v>
      </c>
    </row>
    <row r="84" spans="29:29" x14ac:dyDescent="0.25">
      <c r="AC84">
        <v>2012</v>
      </c>
    </row>
    <row r="85" spans="29:29" x14ac:dyDescent="0.25">
      <c r="AC85">
        <v>2013</v>
      </c>
    </row>
    <row r="86" spans="29:29" x14ac:dyDescent="0.25">
      <c r="AC86">
        <v>2014</v>
      </c>
    </row>
    <row r="87" spans="29:29" x14ac:dyDescent="0.25">
      <c r="AC87">
        <v>2015</v>
      </c>
    </row>
    <row r="88" spans="29:29" x14ac:dyDescent="0.25">
      <c r="AC88">
        <v>2016</v>
      </c>
    </row>
    <row r="89" spans="29:29" x14ac:dyDescent="0.25">
      <c r="AC89">
        <v>2017</v>
      </c>
    </row>
    <row r="90" spans="29:29" x14ac:dyDescent="0.25">
      <c r="AC90">
        <v>2018</v>
      </c>
    </row>
    <row r="91" spans="29:29" x14ac:dyDescent="0.25">
      <c r="AC91">
        <v>2019</v>
      </c>
    </row>
    <row r="92" spans="29:29" x14ac:dyDescent="0.25">
      <c r="AC92">
        <v>2020</v>
      </c>
    </row>
    <row r="93" spans="29:29" x14ac:dyDescent="0.25">
      <c r="AC93">
        <v>2021</v>
      </c>
    </row>
    <row r="94" spans="29:29" x14ac:dyDescent="0.25">
      <c r="AC94">
        <v>2022</v>
      </c>
    </row>
    <row r="95" spans="29:29" x14ac:dyDescent="0.25">
      <c r="AC95">
        <v>2023</v>
      </c>
    </row>
    <row r="96" spans="29:29" x14ac:dyDescent="0.25">
      <c r="AC96">
        <v>2024</v>
      </c>
    </row>
    <row r="97" spans="29:29" x14ac:dyDescent="0.25">
      <c r="AC97">
        <v>2025</v>
      </c>
    </row>
    <row r="98" spans="29:29" x14ac:dyDescent="0.25">
      <c r="AC98">
        <v>2026</v>
      </c>
    </row>
    <row r="99" spans="29:29" x14ac:dyDescent="0.25">
      <c r="AC99">
        <v>2027</v>
      </c>
    </row>
    <row r="100" spans="29:29" x14ac:dyDescent="0.25">
      <c r="AC100">
        <v>2028</v>
      </c>
    </row>
    <row r="101" spans="29:29" x14ac:dyDescent="0.25">
      <c r="AC101">
        <v>2029</v>
      </c>
    </row>
    <row r="102" spans="29:29" x14ac:dyDescent="0.25">
      <c r="AC102">
        <v>2030</v>
      </c>
    </row>
    <row r="103" spans="29:29" x14ac:dyDescent="0.25">
      <c r="AC103">
        <v>2031</v>
      </c>
    </row>
    <row r="104" spans="29:29" x14ac:dyDescent="0.25">
      <c r="AC104">
        <v>2032</v>
      </c>
    </row>
    <row r="105" spans="29:29" x14ac:dyDescent="0.25">
      <c r="AC105">
        <v>2033</v>
      </c>
    </row>
    <row r="106" spans="29:29" x14ac:dyDescent="0.25">
      <c r="AC106">
        <v>2034</v>
      </c>
    </row>
    <row r="107" spans="29:29" x14ac:dyDescent="0.25">
      <c r="AC107">
        <v>2035</v>
      </c>
    </row>
    <row r="108" spans="29:29" x14ac:dyDescent="0.25">
      <c r="AC108">
        <v>2036</v>
      </c>
    </row>
    <row r="109" spans="29:29" x14ac:dyDescent="0.25">
      <c r="AC109">
        <v>2037</v>
      </c>
    </row>
    <row r="110" spans="29:29" x14ac:dyDescent="0.25">
      <c r="AC110">
        <v>2038</v>
      </c>
    </row>
    <row r="111" spans="29:29" x14ac:dyDescent="0.25">
      <c r="AC111">
        <v>2039</v>
      </c>
    </row>
    <row r="112" spans="29:29" x14ac:dyDescent="0.25">
      <c r="AC112">
        <v>2040</v>
      </c>
    </row>
  </sheetData>
  <sheetProtection selectLockedCells="1"/>
  <protectedRanges>
    <protectedRange sqref="C66:J67 C82:J82" name="Plage9"/>
    <protectedRange sqref="O2:Y38" name="Plage1"/>
    <protectedRange sqref="E5:G6" name="Plage2"/>
    <protectedRange sqref="D17:G20" name="Plage3"/>
    <protectedRange sqref="D22:G24" name="Plage4"/>
    <protectedRange sqref="D26:G27" name="Plage5"/>
    <protectedRange sqref="D29" name="Plage6"/>
    <protectedRange sqref="D31:K33" name="Plage7"/>
    <protectedRange sqref="R13:S13 V12 Q11 O2:P2 O22:S25 R9:R10 O7:S8 O3:S5 O15:S19 T10:T12 O34:S35 O26:Q27 O28:S31 O9:P13" name="Plage8"/>
    <protectedRange sqref="O2:O38" name="Plage10"/>
    <protectedRange sqref="T12:Y13 T9:Y10" name="Plage11"/>
  </protectedRanges>
  <mergeCells count="14">
    <mergeCell ref="E1:F1"/>
    <mergeCell ref="E2:F2"/>
    <mergeCell ref="E3:F3"/>
    <mergeCell ref="E5:F5"/>
    <mergeCell ref="E6:F6"/>
    <mergeCell ref="D33:J33"/>
    <mergeCell ref="C66:J68"/>
    <mergeCell ref="D17:J17"/>
    <mergeCell ref="D18:J18"/>
    <mergeCell ref="D20:J20"/>
    <mergeCell ref="D22:J22"/>
    <mergeCell ref="D26:G26"/>
    <mergeCell ref="D27:G27"/>
    <mergeCell ref="D31:G31"/>
  </mergeCells>
  <phoneticPr fontId="4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Group Box 32">
              <controlPr defaultSize="0" autoFill="0" autoPict="0">
                <anchor>
                  <from>
                    <xdr:col>1</xdr:col>
                    <xdr:colOff>38100</xdr:colOff>
                    <xdr:row>34</xdr:row>
                    <xdr:rowOff>180975</xdr:rowOff>
                  </from>
                  <to>
                    <xdr:col>9</xdr:col>
                    <xdr:colOff>228600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5" name="Drop Down 43">
              <controlPr defaultSize="0" autoLine="0" autoPict="0">
                <anchor moveWithCells="1">
                  <from>
                    <xdr:col>4</xdr:col>
                    <xdr:colOff>9525</xdr:colOff>
                    <xdr:row>3</xdr:row>
                    <xdr:rowOff>0</xdr:rowOff>
                  </from>
                  <to>
                    <xdr:col>4</xdr:col>
                    <xdr:colOff>533400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Drop Down 44">
              <controlPr defaultSize="0" autoLine="0" autoPict="0">
                <anchor moveWithCells="1">
                  <from>
                    <xdr:col>4</xdr:col>
                    <xdr:colOff>533400</xdr:colOff>
                    <xdr:row>3</xdr:row>
                    <xdr:rowOff>0</xdr:rowOff>
                  </from>
                  <to>
                    <xdr:col>5</xdr:col>
                    <xdr:colOff>238125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Drop Down 45">
              <controlPr defaultSize="0" autoLine="0" autoPict="0">
                <anchor moveWithCells="1">
                  <from>
                    <xdr:col>5</xdr:col>
                    <xdr:colOff>238125</xdr:colOff>
                    <xdr:row>3</xdr:row>
                    <xdr:rowOff>0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LisGenre">
              <controlPr defaultSize="0" autoFill="0" autoPict="0">
                <anchor moveWithCells="1">
                  <from>
                    <xdr:col>6</xdr:col>
                    <xdr:colOff>47625</xdr:colOff>
                    <xdr:row>0</xdr:row>
                    <xdr:rowOff>133350</xdr:rowOff>
                  </from>
                  <to>
                    <xdr:col>7</xdr:col>
                    <xdr:colOff>171450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Option Button 53">
              <controlPr defaultSize="0" autoFill="0" autoLine="0" autoPict="0">
                <anchor moveWithCells="1">
                  <from>
                    <xdr:col>6</xdr:col>
                    <xdr:colOff>142875</xdr:colOff>
                    <xdr:row>1</xdr:row>
                    <xdr:rowOff>171450</xdr:rowOff>
                  </from>
                  <to>
                    <xdr:col>7</xdr:col>
                    <xdr:colOff>142875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Option Button 54">
              <controlPr defaultSize="0" autoFill="0" autoLine="0" autoPict="0">
                <anchor moveWithCells="1">
                  <from>
                    <xdr:col>6</xdr:col>
                    <xdr:colOff>142875</xdr:colOff>
                    <xdr:row>3</xdr:row>
                    <xdr:rowOff>161925</xdr:rowOff>
                  </from>
                  <to>
                    <xdr:col>7</xdr:col>
                    <xdr:colOff>142875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Liscategorie">
              <controlPr defaultSize="0" autoFill="0" autoPict="0">
                <anchor moveWithCells="1">
                  <from>
                    <xdr:col>7</xdr:col>
                    <xdr:colOff>295275</xdr:colOff>
                    <xdr:row>0</xdr:row>
                    <xdr:rowOff>133350</xdr:rowOff>
                  </from>
                  <to>
                    <xdr:col>10</xdr:col>
                    <xdr:colOff>0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LisCategorie1">
              <controlPr defaultSize="0" autoFill="0" autoLine="0" autoPict="0">
                <anchor moveWithCells="1">
                  <from>
                    <xdr:col>7</xdr:col>
                    <xdr:colOff>304800</xdr:colOff>
                    <xdr:row>1</xdr:row>
                    <xdr:rowOff>133350</xdr:rowOff>
                  </from>
                  <to>
                    <xdr:col>9</xdr:col>
                    <xdr:colOff>161925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LisCategorie2">
              <controlPr defaultSize="0" autoFill="0" autoLine="0" autoPict="0">
                <anchor moveWithCells="1">
                  <from>
                    <xdr:col>7</xdr:col>
                    <xdr:colOff>304800</xdr:colOff>
                    <xdr:row>3</xdr:row>
                    <xdr:rowOff>133350</xdr:rowOff>
                  </from>
                  <to>
                    <xdr:col>9</xdr:col>
                    <xdr:colOff>133350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4" name="Group Box 78">
              <controlPr defaultSize="0" autoFill="0" autoPict="0">
                <anchor>
                  <from>
                    <xdr:col>1</xdr:col>
                    <xdr:colOff>47625</xdr:colOff>
                    <xdr:row>44</xdr:row>
                    <xdr:rowOff>57150</xdr:rowOff>
                  </from>
                  <to>
                    <xdr:col>9</xdr:col>
                    <xdr:colOff>238125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5" name="Group Box 79">
              <controlPr defaultSize="0" autoFill="0" autoPict="0">
                <anchor moveWithCells="1">
                  <from>
                    <xdr:col>1</xdr:col>
                    <xdr:colOff>0</xdr:colOff>
                    <xdr:row>34</xdr:row>
                    <xdr:rowOff>0</xdr:rowOff>
                  </from>
                  <to>
                    <xdr:col>10</xdr:col>
                    <xdr:colOff>0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Group Box 81">
              <controlPr defaultSize="0" autoFill="0" autoPict="0">
                <anchor moveWithCells="1">
                  <from>
                    <xdr:col>0</xdr:col>
                    <xdr:colOff>142875</xdr:colOff>
                    <xdr:row>53</xdr:row>
                    <xdr:rowOff>95250</xdr:rowOff>
                  </from>
                  <to>
                    <xdr:col>10</xdr:col>
                    <xdr:colOff>0</xdr:colOff>
                    <xdr:row>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7" name="Group Box 91">
              <controlPr defaultSize="0" autoFill="0" autoPict="0">
                <anchor moveWithCells="1">
                  <from>
                    <xdr:col>0</xdr:col>
                    <xdr:colOff>142875</xdr:colOff>
                    <xdr:row>58</xdr:row>
                    <xdr:rowOff>38100</xdr:rowOff>
                  </from>
                  <to>
                    <xdr:col>10</xdr:col>
                    <xdr:colOff>0</xdr:colOff>
                    <xdr:row>60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8" name="Check Box 92">
              <controlPr defaultSize="0" autoFill="0" autoLine="0" autoPict="0">
                <anchor moveWithCells="1">
                  <from>
                    <xdr:col>1</xdr:col>
                    <xdr:colOff>723900</xdr:colOff>
                    <xdr:row>59</xdr:row>
                    <xdr:rowOff>38100</xdr:rowOff>
                  </from>
                  <to>
                    <xdr:col>3</xdr:col>
                    <xdr:colOff>638175</xdr:colOff>
                    <xdr:row>60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4</xdr:col>
                    <xdr:colOff>285750</xdr:colOff>
                    <xdr:row>59</xdr:row>
                    <xdr:rowOff>19050</xdr:rowOff>
                  </from>
                  <to>
                    <xdr:col>10</xdr:col>
                    <xdr:colOff>85725</xdr:colOff>
                    <xdr:row>60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Group Box 94">
              <controlPr defaultSize="0" autoFill="0" autoPict="0">
                <anchor moveWithCells="1">
                  <from>
                    <xdr:col>1</xdr:col>
                    <xdr:colOff>0</xdr:colOff>
                    <xdr:row>15</xdr:row>
                    <xdr:rowOff>66675</xdr:rowOff>
                  </from>
                  <to>
                    <xdr:col>10</xdr:col>
                    <xdr:colOff>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1" name="Group Box 95">
              <controlPr defaultSize="0" autoFill="0" autoPict="0">
                <anchor moveWithCells="1">
                  <from>
                    <xdr:col>1</xdr:col>
                    <xdr:colOff>0</xdr:colOff>
                    <xdr:row>24</xdr:row>
                    <xdr:rowOff>123825</xdr:rowOff>
                  </from>
                  <to>
                    <xdr:col>10</xdr:col>
                    <xdr:colOff>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2" name="Drop Down 96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676275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3" name="Group Box 97">
              <controlPr defaultSize="0" autoFill="0" autoPict="0">
                <anchor moveWithCells="1">
                  <from>
                    <xdr:col>1</xdr:col>
                    <xdr:colOff>0</xdr:colOff>
                    <xdr:row>29</xdr:row>
                    <xdr:rowOff>133350</xdr:rowOff>
                  </from>
                  <to>
                    <xdr:col>10</xdr:col>
                    <xdr:colOff>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4" name="Drop Down 98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523875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5" name="Drop Down 99">
              <controlPr defaultSize="0" autoLine="0" autoPict="0">
                <anchor moveWithCells="1">
                  <from>
                    <xdr:col>3</xdr:col>
                    <xdr:colOff>533400</xdr:colOff>
                    <xdr:row>31</xdr:row>
                    <xdr:rowOff>0</xdr:rowOff>
                  </from>
                  <to>
                    <xdr:col>3</xdr:col>
                    <xdr:colOff>1057275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6" name="Drop Down 100">
              <controlPr defaultSize="0" autoLine="0" autoPict="0">
                <anchor moveWithCells="1">
                  <from>
                    <xdr:col>3</xdr:col>
                    <xdr:colOff>1057275</xdr:colOff>
                    <xdr:row>31</xdr:row>
                    <xdr:rowOff>0</xdr:rowOff>
                  </from>
                  <to>
                    <xdr:col>4</xdr:col>
                    <xdr:colOff>647700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7" name="Group Box 101">
              <controlPr defaultSize="0" autoFill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10</xdr:col>
                    <xdr:colOff>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8" name="Drop Down 126">
              <controlPr defaultSize="0" autoLine="0" autoPict="0">
                <anchor moveWithCells="1">
                  <from>
                    <xdr:col>3</xdr:col>
                    <xdr:colOff>657225</xdr:colOff>
                    <xdr:row>13</xdr:row>
                    <xdr:rowOff>9525</xdr:rowOff>
                  </from>
                  <to>
                    <xdr:col>4</xdr:col>
                    <xdr:colOff>723900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29" name="Group Box 158">
              <controlPr defaultSize="0" autoFill="0" autoPict="0">
                <anchor moveWithCells="1">
                  <from>
                    <xdr:col>0</xdr:col>
                    <xdr:colOff>142875</xdr:colOff>
                    <xdr:row>60</xdr:row>
                    <xdr:rowOff>123825</xdr:rowOff>
                  </from>
                  <to>
                    <xdr:col>10</xdr:col>
                    <xdr:colOff>0</xdr:colOff>
                    <xdr:row>68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0" name="Check Box 159">
              <controlPr defaultSize="0" autoFill="0" autoLine="0" autoPict="0">
                <anchor moveWithCells="1">
                  <from>
                    <xdr:col>1</xdr:col>
                    <xdr:colOff>733425</xdr:colOff>
                    <xdr:row>60</xdr:row>
                    <xdr:rowOff>161925</xdr:rowOff>
                  </from>
                  <to>
                    <xdr:col>6</xdr:col>
                    <xdr:colOff>38100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1" name="Check Box 160">
              <controlPr defaultSize="0" autoFill="0" autoLine="0" autoPict="0">
                <anchor moveWithCells="1">
                  <from>
                    <xdr:col>1</xdr:col>
                    <xdr:colOff>733425</xdr:colOff>
                    <xdr:row>62</xdr:row>
                    <xdr:rowOff>19050</xdr:rowOff>
                  </from>
                  <to>
                    <xdr:col>9</xdr:col>
                    <xdr:colOff>228600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2" name="Check Box 161">
              <controlPr defaultSize="0" autoFill="0" autoLine="0" autoPict="0">
                <anchor moveWithCells="1">
                  <from>
                    <xdr:col>1</xdr:col>
                    <xdr:colOff>742950</xdr:colOff>
                    <xdr:row>62</xdr:row>
                    <xdr:rowOff>95250</xdr:rowOff>
                  </from>
                  <to>
                    <xdr:col>9</xdr:col>
                    <xdr:colOff>238125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33" name="Check Box 277">
              <controlPr defaultSize="0" autoFill="0" autoLine="0" autoPict="0">
                <anchor moveWithCells="1">
                  <from>
                    <xdr:col>6</xdr:col>
                    <xdr:colOff>704850</xdr:colOff>
                    <xdr:row>36</xdr:row>
                    <xdr:rowOff>180975</xdr:rowOff>
                  </from>
                  <to>
                    <xdr:col>9</xdr:col>
                    <xdr:colOff>47625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4" name="Check Box 299">
              <controlPr defaultSize="0" autoFill="0" autoLine="0" autoPict="0">
                <anchor moveWithCells="1">
                  <from>
                    <xdr:col>6</xdr:col>
                    <xdr:colOff>704850</xdr:colOff>
                    <xdr:row>46</xdr:row>
                    <xdr:rowOff>180975</xdr:rowOff>
                  </from>
                  <to>
                    <xdr:col>9</xdr:col>
                    <xdr:colOff>85725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5" name="Group Box 315">
              <controlPr defaultSize="0" autoFill="0" autoPict="0">
                <anchor moveWithCells="1">
                  <from>
                    <xdr:col>1</xdr:col>
                    <xdr:colOff>9525</xdr:colOff>
                    <xdr:row>6</xdr:row>
                    <xdr:rowOff>114300</xdr:rowOff>
                  </from>
                  <to>
                    <xdr:col>4</xdr:col>
                    <xdr:colOff>733425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6" name="Option Button 316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19050</xdr:rowOff>
                  </from>
                  <to>
                    <xdr:col>4</xdr:col>
                    <xdr:colOff>657225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7" name="Group Box 321">
              <controlPr defaultSize="0" autoFill="0" autoPict="0">
                <anchor moveWithCells="1">
                  <from>
                    <xdr:col>4</xdr:col>
                    <xdr:colOff>819150</xdr:colOff>
                    <xdr:row>6</xdr:row>
                    <xdr:rowOff>114300</xdr:rowOff>
                  </from>
                  <to>
                    <xdr:col>6</xdr:col>
                    <xdr:colOff>647700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8" name="Option Button 324">
              <controlPr defaultSize="0" autoFill="0" autoLine="0" autoPict="0">
                <anchor moveWithCells="1">
                  <from>
                    <xdr:col>4</xdr:col>
                    <xdr:colOff>990600</xdr:colOff>
                    <xdr:row>7</xdr:row>
                    <xdr:rowOff>123825</xdr:rowOff>
                  </from>
                  <to>
                    <xdr:col>6</xdr:col>
                    <xdr:colOff>333375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9" name="Option Button 325">
              <controlPr defaultSize="0" autoFill="0" autoLine="0" autoPict="0">
                <anchor moveWithCells="1">
                  <from>
                    <xdr:col>4</xdr:col>
                    <xdr:colOff>990600</xdr:colOff>
                    <xdr:row>8</xdr:row>
                    <xdr:rowOff>114300</xdr:rowOff>
                  </from>
                  <to>
                    <xdr:col>6</xdr:col>
                    <xdr:colOff>333375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40" name="Option Button 326">
              <controlPr defaultSize="0" autoFill="0" autoLine="0" autoPict="0">
                <anchor moveWithCells="1">
                  <from>
                    <xdr:col>4</xdr:col>
                    <xdr:colOff>990600</xdr:colOff>
                    <xdr:row>9</xdr:row>
                    <xdr:rowOff>114300</xdr:rowOff>
                  </from>
                  <to>
                    <xdr:col>6</xdr:col>
                    <xdr:colOff>333375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41" name="Option Button 327">
              <controlPr defaultSize="0" autoFill="0" autoLine="0" autoPict="0">
                <anchor moveWithCells="1">
                  <from>
                    <xdr:col>4</xdr:col>
                    <xdr:colOff>990600</xdr:colOff>
                    <xdr:row>10</xdr:row>
                    <xdr:rowOff>114300</xdr:rowOff>
                  </from>
                  <to>
                    <xdr:col>6</xdr:col>
                    <xdr:colOff>333375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42" name="Loisir 2 Top">
              <controlPr defaultSize="0" autoFill="0" autoLine="0" autoPict="0">
                <anchor moveWithCells="1">
                  <from>
                    <xdr:col>4</xdr:col>
                    <xdr:colOff>990600</xdr:colOff>
                    <xdr:row>11</xdr:row>
                    <xdr:rowOff>114300</xdr:rowOff>
                  </from>
                  <to>
                    <xdr:col>6</xdr:col>
                    <xdr:colOff>333375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43" name="Option Button 329">
              <controlPr defaultSize="0" autoFill="0" autoLine="0" autoPict="0">
                <anchor moveWithCells="1">
                  <from>
                    <xdr:col>4</xdr:col>
                    <xdr:colOff>990600</xdr:colOff>
                    <xdr:row>12</xdr:row>
                    <xdr:rowOff>114300</xdr:rowOff>
                  </from>
                  <to>
                    <xdr:col>6</xdr:col>
                    <xdr:colOff>333375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44" name="Option Button 330">
              <controlPr defaultSize="0" autoFill="0" autoLine="0" autoPict="0">
                <anchor moveWithCells="1">
                  <from>
                    <xdr:col>4</xdr:col>
                    <xdr:colOff>990600</xdr:colOff>
                    <xdr:row>13</xdr:row>
                    <xdr:rowOff>114300</xdr:rowOff>
                  </from>
                  <to>
                    <xdr:col>6</xdr:col>
                    <xdr:colOff>333375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45" name="Option Button 331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28575</xdr:rowOff>
                  </from>
                  <to>
                    <xdr:col>4</xdr:col>
                    <xdr:colOff>666750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46" name="Option Button 332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19050</xdr:rowOff>
                  </from>
                  <to>
                    <xdr:col>4</xdr:col>
                    <xdr:colOff>676275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47" name="Option Button 333">
              <controlPr defaultSize="0" autoFill="0" autoLine="0" autoPict="0">
                <anchor moveWithCells="1">
                  <from>
                    <xdr:col>1</xdr:col>
                    <xdr:colOff>66675</xdr:colOff>
                    <xdr:row>10</xdr:row>
                    <xdr:rowOff>19050</xdr:rowOff>
                  </from>
                  <to>
                    <xdr:col>4</xdr:col>
                    <xdr:colOff>685800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8" name="Option Button 335">
              <controlPr defaultSize="0" autoFill="0" autoLine="0" autoPict="0">
                <anchor moveWithCells="1">
                  <from>
                    <xdr:col>1</xdr:col>
                    <xdr:colOff>66675</xdr:colOff>
                    <xdr:row>11</xdr:row>
                    <xdr:rowOff>28575</xdr:rowOff>
                  </from>
                  <to>
                    <xdr:col>4</xdr:col>
                    <xdr:colOff>619125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49" name="Drop Down 340">
              <controlPr defaultSize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6</xdr:col>
                    <xdr:colOff>95250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50" name="Drop Down 341">
              <controlPr defaultSize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6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51" name="Drop Down 342">
              <controlPr defaultSize="0" autoLine="0" autoPict="0">
                <anchor moveWithCells="1">
                  <from>
                    <xdr:col>4</xdr:col>
                    <xdr:colOff>0</xdr:colOff>
                    <xdr:row>40</xdr:row>
                    <xdr:rowOff>0</xdr:rowOff>
                  </from>
                  <to>
                    <xdr:col>6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52" name="Drop Down 343">
              <controlPr defaultSize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6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53" name="Check Box 344">
              <controlPr defaultSize="0" autoFill="0" autoLine="0" autoPict="0">
                <anchor moveWithCells="1">
                  <from>
                    <xdr:col>6</xdr:col>
                    <xdr:colOff>695325</xdr:colOff>
                    <xdr:row>41</xdr:row>
                    <xdr:rowOff>19050</xdr:rowOff>
                  </from>
                  <to>
                    <xdr:col>9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54" name="Check Box 345">
              <controlPr defaultSize="0" autoFill="0" autoLine="0" autoPict="0">
                <anchor moveWithCells="1">
                  <from>
                    <xdr:col>6</xdr:col>
                    <xdr:colOff>695325</xdr:colOff>
                    <xdr:row>50</xdr:row>
                    <xdr:rowOff>9525</xdr:rowOff>
                  </from>
                  <to>
                    <xdr:col>8</xdr:col>
                    <xdr:colOff>457200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55" name="Drop Down 346">
              <controlPr defaultSize="0" autoLine="0" autoPict="0">
                <anchor mov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6</xdr:col>
                    <xdr:colOff>95250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56" name="Drop Down 347">
              <controlPr defaultSize="0" autoLine="0" autoPict="0">
                <anchor moveWithCells="1">
                  <from>
                    <xdr:col>4</xdr:col>
                    <xdr:colOff>0</xdr:colOff>
                    <xdr:row>47</xdr:row>
                    <xdr:rowOff>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57" name="Drop Down 348">
              <controlPr defaultSize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6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58" name="Drop Down 349">
              <controlPr defaultSize="0" autoLine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6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59" name="Drop Down 350">
              <controlPr defaultSize="0" autoLine="0" autoPict="0">
                <anchor moveWithCells="1">
                  <from>
                    <xdr:col>2</xdr:col>
                    <xdr:colOff>276225</xdr:colOff>
                    <xdr:row>56</xdr:row>
                    <xdr:rowOff>95250</xdr:rowOff>
                  </from>
                  <to>
                    <xdr:col>3</xdr:col>
                    <xdr:colOff>666750</xdr:colOff>
                    <xdr:row>57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60" name="Drop Down 351">
              <controlPr defaultSize="0" autoLine="0" autoPict="0">
                <anchor moveWithCells="1">
                  <from>
                    <xdr:col>5</xdr:col>
                    <xdr:colOff>257175</xdr:colOff>
                    <xdr:row>56</xdr:row>
                    <xdr:rowOff>95250</xdr:rowOff>
                  </from>
                  <to>
                    <xdr:col>7</xdr:col>
                    <xdr:colOff>9525</xdr:colOff>
                    <xdr:row>57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DB3F339FC27A4DB0A4633E0352115B" ma:contentTypeVersion="11" ma:contentTypeDescription="Create a new document." ma:contentTypeScope="" ma:versionID="d223e60b31d9a468f26d79867e4c5c21">
  <xsd:schema xmlns:xsd="http://www.w3.org/2001/XMLSchema" xmlns:xs="http://www.w3.org/2001/XMLSchema" xmlns:p="http://schemas.microsoft.com/office/2006/metadata/properties" xmlns:ns3="be4c15e9-bf55-4cd9-908f-b91c6a7fc472" xmlns:ns4="a9acf8c5-8bcf-457d-bb2d-65b20f0f85b0" targetNamespace="http://schemas.microsoft.com/office/2006/metadata/properties" ma:root="true" ma:fieldsID="4a3d3f8134364d84bbe34bafb7d7a4ad" ns3:_="" ns4:_="">
    <xsd:import namespace="be4c15e9-bf55-4cd9-908f-b91c6a7fc472"/>
    <xsd:import namespace="a9acf8c5-8bcf-457d-bb2d-65b20f0f85b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c15e9-bf55-4cd9-908f-b91c6a7fc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cf8c5-8bcf-457d-bb2d-65b20f0f85b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EEED45-0D31-48D7-8DD8-E313C2EC25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BEE235-04EA-48F2-817B-EB78A4929737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a9acf8c5-8bcf-457d-bb2d-65b20f0f85b0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be4c15e9-bf55-4cd9-908f-b91c6a7fc472"/>
  </ds:schemaRefs>
</ds:datastoreItem>
</file>

<file path=customXml/itemProps3.xml><?xml version="1.0" encoding="utf-8"?>
<ds:datastoreItem xmlns:ds="http://schemas.openxmlformats.org/officeDocument/2006/customXml" ds:itemID="{12419477-A958-4844-B12F-A4A6045E1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c15e9-bf55-4cd9-908f-b91c6a7fc472"/>
    <ds:schemaRef ds:uri="a9acf8c5-8bcf-457d-bb2d-65b20f0f85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87</vt:i4>
      </vt:variant>
    </vt:vector>
  </HeadingPairs>
  <TitlesOfParts>
    <vt:vector size="88" baseType="lpstr">
      <vt:lpstr>Ecran</vt:lpstr>
      <vt:lpstr>Activite</vt:lpstr>
      <vt:lpstr>Adres1</vt:lpstr>
      <vt:lpstr>Adres2</vt:lpstr>
      <vt:lpstr>Age</vt:lpstr>
      <vt:lpstr>AnnCAC</vt:lpstr>
      <vt:lpstr>AnnNa</vt:lpstr>
      <vt:lpstr>ANTEORACQ</vt:lpstr>
      <vt:lpstr>ANTEORPRE</vt:lpstr>
      <vt:lpstr>Assurance</vt:lpstr>
      <vt:lpstr>CACMed</vt:lpstr>
      <vt:lpstr>CatAss</vt:lpstr>
      <vt:lpstr>CatCSA</vt:lpstr>
      <vt:lpstr>CatFFE</vt:lpstr>
      <vt:lpstr>CatMai</vt:lpstr>
      <vt:lpstr>Citoye</vt:lpstr>
      <vt:lpstr>CodPos</vt:lpstr>
      <vt:lpstr>ComAdh</vt:lpstr>
      <vt:lpstr>CotAss</vt:lpstr>
      <vt:lpstr>CotCSA</vt:lpstr>
      <vt:lpstr>CotFFE</vt:lpstr>
      <vt:lpstr>Cotisation_1_1</vt:lpstr>
      <vt:lpstr>Cotisation_1_2</vt:lpstr>
      <vt:lpstr>Cotisation_1_3</vt:lpstr>
      <vt:lpstr>Cotisation_1_4</vt:lpstr>
      <vt:lpstr>Cotisation_2_1</vt:lpstr>
      <vt:lpstr>Cotisation_2_2</vt:lpstr>
      <vt:lpstr>Cotisation_2_3</vt:lpstr>
      <vt:lpstr>Cotisation_2_4</vt:lpstr>
      <vt:lpstr>Cotisation_3_1</vt:lpstr>
      <vt:lpstr>Cotisation_3_2</vt:lpstr>
      <vt:lpstr>Cotisation_3_3</vt:lpstr>
      <vt:lpstr>Cotisation_3_4</vt:lpstr>
      <vt:lpstr>Cotisation_4_1</vt:lpstr>
      <vt:lpstr>Cotisation_4_2</vt:lpstr>
      <vt:lpstr>Cotisation_4_3</vt:lpstr>
      <vt:lpstr>Cotisation_4_4</vt:lpstr>
      <vt:lpstr>Cotisation_4_5</vt:lpstr>
      <vt:lpstr>Cotisation_4_6</vt:lpstr>
      <vt:lpstr>CotMai</vt:lpstr>
      <vt:lpstr>FFESSM</vt:lpstr>
      <vt:lpstr>InitiateurACQ</vt:lpstr>
      <vt:lpstr>InitiateurPRE</vt:lpstr>
      <vt:lpstr>JouCAC</vt:lpstr>
      <vt:lpstr>JouNa</vt:lpstr>
      <vt:lpstr>LeFixe</vt:lpstr>
      <vt:lpstr>LEmail</vt:lpstr>
      <vt:lpstr>Level_1_1_1</vt:lpstr>
      <vt:lpstr>Level_1_1_2</vt:lpstr>
      <vt:lpstr>Level_1_1_3</vt:lpstr>
      <vt:lpstr>Level_1_1_4</vt:lpstr>
      <vt:lpstr>Level_1_2_1</vt:lpstr>
      <vt:lpstr>Level_1_2_2</vt:lpstr>
      <vt:lpstr>Level_1_2_3</vt:lpstr>
      <vt:lpstr>Level_1_2_4</vt:lpstr>
      <vt:lpstr>Level_2_1_1</vt:lpstr>
      <vt:lpstr>Level_2_2_1</vt:lpstr>
      <vt:lpstr>Level_3_1_1</vt:lpstr>
      <vt:lpstr>Level_3_2_1</vt:lpstr>
      <vt:lpstr>LGenre</vt:lpstr>
      <vt:lpstr>Licenc</vt:lpstr>
      <vt:lpstr>LieuNa</vt:lpstr>
      <vt:lpstr>LVille</vt:lpstr>
      <vt:lpstr>MoiCAC</vt:lpstr>
      <vt:lpstr>MoiNa</vt:lpstr>
      <vt:lpstr>NomJeu</vt:lpstr>
      <vt:lpstr>Participation</vt:lpstr>
      <vt:lpstr>PerNom</vt:lpstr>
      <vt:lpstr>PhoAdh</vt:lpstr>
      <vt:lpstr>Portab</vt:lpstr>
      <vt:lpstr>Prenom</vt:lpstr>
      <vt:lpstr>PrevLi</vt:lpstr>
      <vt:lpstr>PrevNo</vt:lpstr>
      <vt:lpstr>PrevPo</vt:lpstr>
      <vt:lpstr>PrevPr</vt:lpstr>
      <vt:lpstr>Red1Sa</vt:lpstr>
      <vt:lpstr>Red2Sa</vt:lpstr>
      <vt:lpstr>Red3Sa</vt:lpstr>
      <vt:lpstr>Red4Sa</vt:lpstr>
      <vt:lpstr>RedSai</vt:lpstr>
      <vt:lpstr>RegAdh</vt:lpstr>
      <vt:lpstr>RemAdh</vt:lpstr>
      <vt:lpstr>Renouvellement</vt:lpstr>
      <vt:lpstr>RIFAPACQ</vt:lpstr>
      <vt:lpstr>RIFAPPRE</vt:lpstr>
      <vt:lpstr>RReAdh</vt:lpstr>
      <vt:lpstr>TIVACQ</vt:lpstr>
      <vt:lpstr>TIVPRE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Bruyere, Serge</dc:creator>
  <cp:lastModifiedBy>Patrick Lepetit</cp:lastModifiedBy>
  <cp:lastPrinted>2023-07-20T14:03:29Z</cp:lastPrinted>
  <dcterms:created xsi:type="dcterms:W3CDTF">2020-09-15T06:53:48Z</dcterms:created>
  <dcterms:modified xsi:type="dcterms:W3CDTF">2023-07-25T08:18:46Z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0x01010032DB3F339FC27A4DB0A4633E0352115B</vt:lpwstr>
  </property>
</Properties>
</file>